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bookViews>
    <workbookView xWindow="0" yWindow="0" windowWidth="14220" windowHeight="11970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G66" i="14" l="1"/>
  <c r="G67" i="14"/>
  <c r="G53" i="14"/>
  <c r="G55" i="14"/>
  <c r="G59" i="14"/>
  <c r="G60" i="14"/>
  <c r="G76" i="14"/>
  <c r="G74" i="14"/>
  <c r="H82" i="14"/>
  <c r="H83" i="14"/>
  <c r="H84" i="14"/>
  <c r="H86" i="14"/>
  <c r="H87" i="14"/>
  <c r="H88" i="14"/>
  <c r="H90" i="14"/>
  <c r="H91" i="14"/>
  <c r="G82" i="14"/>
  <c r="G83" i="14"/>
  <c r="G84" i="14"/>
  <c r="G86" i="14"/>
  <c r="G87" i="14"/>
  <c r="G88" i="14"/>
  <c r="G90" i="14"/>
  <c r="G91" i="14"/>
  <c r="D94" i="14"/>
  <c r="D95" i="14"/>
  <c r="D96" i="14"/>
  <c r="C94" i="14"/>
  <c r="C95" i="14"/>
  <c r="C96" i="14"/>
  <c r="F94" i="14"/>
  <c r="F95" i="14"/>
  <c r="H95" i="14" s="1"/>
  <c r="F96" i="14"/>
  <c r="E94" i="14"/>
  <c r="E95" i="14"/>
  <c r="G35" i="14"/>
  <c r="G14" i="14"/>
  <c r="H94" i="14" l="1"/>
  <c r="G95" i="14"/>
  <c r="G94" i="14"/>
  <c r="E92" i="14" l="1"/>
  <c r="F89" i="14"/>
  <c r="E89" i="14"/>
  <c r="D89" i="14"/>
  <c r="C89" i="14"/>
  <c r="F85" i="14"/>
  <c r="E85" i="14"/>
  <c r="D85" i="14"/>
  <c r="C85" i="14"/>
  <c r="F81" i="14"/>
  <c r="E81" i="14"/>
  <c r="D81" i="14"/>
  <c r="C81" i="14"/>
  <c r="D93" i="14" l="1"/>
  <c r="C93" i="14"/>
  <c r="H89" i="14"/>
  <c r="F93" i="14"/>
  <c r="G89" i="14"/>
  <c r="G92" i="14"/>
  <c r="H92" i="14"/>
  <c r="E96" i="14"/>
  <c r="H81" i="14"/>
  <c r="G81" i="14"/>
  <c r="E93" i="14"/>
  <c r="G85" i="14"/>
  <c r="H85" i="14"/>
  <c r="G96" i="14" l="1"/>
  <c r="H96" i="14"/>
  <c r="H93" i="14"/>
  <c r="G93" i="14"/>
  <c r="H67" i="14" l="1"/>
  <c r="H66" i="14"/>
  <c r="F64" i="14"/>
  <c r="E64" i="14"/>
  <c r="H64" i="14" s="1"/>
  <c r="D64" i="14"/>
  <c r="C64" i="14"/>
  <c r="H59" i="14"/>
  <c r="F57" i="14"/>
  <c r="E57" i="14"/>
  <c r="D57" i="14"/>
  <c r="C57" i="14"/>
  <c r="H55" i="14"/>
  <c r="H53" i="14"/>
  <c r="F52" i="14"/>
  <c r="E52" i="14"/>
  <c r="H52" i="14" s="1"/>
  <c r="D52" i="14"/>
  <c r="C52" i="14"/>
  <c r="D68" i="14" l="1"/>
  <c r="F68" i="14"/>
  <c r="G52" i="14"/>
  <c r="G57" i="14"/>
  <c r="G64" i="14"/>
  <c r="C68" i="14"/>
  <c r="H57" i="14"/>
  <c r="E68" i="14"/>
  <c r="H68" i="14" s="1"/>
  <c r="G68" i="14" l="1"/>
  <c r="C25" i="14" l="1"/>
  <c r="F50" i="14"/>
  <c r="E50" i="14"/>
  <c r="D50" i="14"/>
  <c r="C50" i="14"/>
  <c r="H49" i="14"/>
  <c r="G49" i="14"/>
  <c r="H48" i="14"/>
  <c r="G48" i="14"/>
  <c r="H47" i="14"/>
  <c r="G47" i="14"/>
  <c r="H46" i="14"/>
  <c r="G46" i="14"/>
  <c r="H45" i="14"/>
  <c r="G45" i="14"/>
  <c r="H50" i="14" l="1"/>
  <c r="G50" i="14"/>
  <c r="H73" i="14" l="1"/>
  <c r="G73" i="14"/>
  <c r="H72" i="14" l="1"/>
  <c r="H75" i="14"/>
  <c r="G72" i="14"/>
  <c r="G75" i="14"/>
  <c r="H10" i="14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0" i="14"/>
  <c r="G32" i="14"/>
  <c r="G34" i="14"/>
  <c r="G8" i="14"/>
  <c r="C70" i="14" l="1"/>
  <c r="D70" i="14"/>
  <c r="E70" i="14"/>
  <c r="F70" i="14"/>
  <c r="G70" i="14" l="1"/>
  <c r="H70" i="14"/>
  <c r="E25" i="14"/>
  <c r="F25" i="14"/>
  <c r="D22" i="14"/>
  <c r="D42" i="14" s="1"/>
  <c r="E22" i="14"/>
  <c r="E42" i="14" s="1"/>
  <c r="F22" i="14"/>
  <c r="C22" i="14"/>
  <c r="C42" i="14" s="1"/>
  <c r="H25" i="14" l="1"/>
  <c r="H22" i="14"/>
  <c r="F42" i="14"/>
  <c r="G22" i="14"/>
  <c r="G25" i="14"/>
  <c r="D25" i="14"/>
  <c r="D16" i="14"/>
  <c r="E16" i="14"/>
  <c r="F16" i="14"/>
  <c r="C16" i="14"/>
  <c r="D9" i="14"/>
  <c r="E9" i="14"/>
  <c r="F9" i="14"/>
  <c r="F15" i="14" s="1"/>
  <c r="C9" i="14"/>
  <c r="F31" i="14" l="1"/>
  <c r="C43" i="14"/>
  <c r="D43" i="14"/>
  <c r="E15" i="14"/>
  <c r="G15" i="14" s="1"/>
  <c r="E43" i="14"/>
  <c r="G42" i="14"/>
  <c r="H42" i="14"/>
  <c r="H9" i="14"/>
  <c r="F43" i="14"/>
  <c r="H16" i="14"/>
  <c r="G9" i="14"/>
  <c r="G16" i="14"/>
  <c r="E31" i="14" l="1"/>
  <c r="E36" i="14" s="1"/>
  <c r="H15" i="14"/>
  <c r="G43" i="14"/>
  <c r="H43" i="14"/>
  <c r="F36" i="14"/>
  <c r="H31" i="14" l="1"/>
  <c r="G31" i="14"/>
  <c r="F39" i="14"/>
  <c r="G36" i="14"/>
  <c r="E39" i="14"/>
  <c r="G39" i="14" l="1"/>
  <c r="D15" i="14"/>
  <c r="D31" i="14" s="1"/>
  <c r="D36" i="14" l="1"/>
  <c r="D39" i="14" s="1"/>
  <c r="C15" i="14"/>
  <c r="C31" i="14" l="1"/>
  <c r="C36" i="14" s="1"/>
  <c r="C39" i="14" s="1"/>
</calcChain>
</file>

<file path=xl/sharedStrings.xml><?xml version="1.0" encoding="utf-8"?>
<sst xmlns="http://schemas.openxmlformats.org/spreadsheetml/2006/main" count="190" uniqueCount="91">
  <si>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</si>
  <si>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</si>
  <si>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</si>
  <si>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</si>
  <si>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</si>
  <si>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</si>
  <si>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</si>
  <si>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</si>
  <si>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</si>
  <si>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</si>
  <si>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</si>
  <si>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</si>
  <si>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</si>
  <si>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</si>
  <si>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</si>
  <si>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</si>
  <si>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</si>
  <si>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</si>
  <si>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</si>
  <si>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</si>
  <si>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</si>
  <si>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</si>
  <si>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</si>
  <si>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</si>
  <si>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</si>
  <si>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</si>
  <si>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</si>
  <si>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</si>
  <si>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</si>
  <si>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</si>
  <si>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</si>
  <si>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</si>
  <si>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</si>
  <si>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</si>
  <si>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</si>
  <si>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</si>
  <si>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</si>
  <si>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</si>
  <si>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</si>
  <si>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</si>
  <si>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</si>
  <si>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</si>
  <si>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</si>
  <si>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</si>
  <si>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</si>
  <si>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</si>
  <si>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</si>
  <si>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</si>
  <si>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</si>
  <si>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</si>
  <si>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</si>
  <si>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</si>
  <si>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</si>
  <si>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</si>
  <si>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</si>
  <si>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</si>
  <si>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</si>
  <si>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</si>
  <si>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</si>
  <si>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</si>
  <si>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</si>
  <si>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</si>
  <si>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</si>
  <si>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</si>
  <si>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</si>
  <si>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</si>
  <si>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</si>
  <si>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</si>
  <si>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</si>
  <si>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</si>
  <si>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</si>
  <si>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</si>
  <si>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</si>
  <si>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</si>
  <si>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</si>
  <si>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ЗВІТ
 про виконання показників фінансового плану (назва підприємства)
за І півріччя 2021 року
   </t>
  </si>
  <si>
    <t>за І півріччя 2020 року</t>
  </si>
  <si>
    <t>за І півріччя 2021 року</t>
  </si>
  <si>
    <t>Звітний за І півріччя 2021 року</t>
  </si>
  <si>
    <t xml:space="preserve">Нараховані до сплати податки та збори до Державного бюджету України (податкові платежі) </t>
  </si>
  <si>
    <t>К.С.Ліваковський</t>
  </si>
  <si>
    <t>Директор КНП "ВМКЛ №1"</t>
  </si>
  <si>
    <t>?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</si>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</sst>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90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173" fontId="63" fillId="29" borderId="3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vertical="center"/>
    </xf>
    <xf numFmtId="0" fontId="63" fillId="29" borderId="0" xfId="0" applyFont="1" applyFill="1" applyAlignment="1">
      <alignment horizontal="left" vertical="center"/>
    </xf>
    <xf numFmtId="0" fontId="63" fillId="29" borderId="0" xfId="0" applyFont="1" applyFill="1" applyAlignment="1">
      <alignment horizontal="center" vertical="center"/>
    </xf>
    <xf numFmtId="0" fontId="66" fillId="29" borderId="0" xfId="0" applyFont="1" applyFill="1" applyAlignment="1">
      <alignment horizontal="center" vertical="center"/>
    </xf>
    <xf numFmtId="0" fontId="63" fillId="29" borderId="17" xfId="0" applyFont="1" applyFill="1" applyBorder="1" applyAlignment="1">
      <alignment horizontal="center" vertical="center"/>
    </xf>
    <xf numFmtId="0" fontId="63" fillId="29" borderId="17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15" xfId="0" applyFont="1" applyFill="1" applyBorder="1" applyAlignment="1">
      <alignment horizontal="center" vertical="center"/>
    </xf>
    <xf numFmtId="0" fontId="63" fillId="29" borderId="14" xfId="0" applyFont="1" applyFill="1" applyBorder="1" applyAlignment="1">
      <alignment horizontal="center" vertical="center"/>
    </xf>
    <xf numFmtId="0" fontId="63" fillId="29" borderId="16" xfId="0" applyFont="1" applyFill="1" applyBorder="1" applyAlignment="1">
      <alignment horizontal="center" vertical="center"/>
    </xf>
    <xf numFmtId="0" fontId="63" fillId="29" borderId="18" xfId="0" applyFont="1" applyFill="1" applyBorder="1" applyAlignment="1">
      <alignment horizontal="center" vertical="center"/>
    </xf>
    <xf numFmtId="0" fontId="63" fillId="29" borderId="18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 shrinkToFit="1"/>
    </xf>
    <xf numFmtId="0" fontId="63" fillId="29" borderId="17" xfId="0" applyFont="1" applyFill="1" applyBorder="1" applyAlignment="1">
      <alignment horizontal="center" vertical="center"/>
    </xf>
    <xf numFmtId="0" fontId="63" fillId="29" borderId="17" xfId="0" applyFont="1" applyFill="1" applyBorder="1" applyAlignment="1">
      <alignment horizontal="center" vertical="center" wrapText="1"/>
    </xf>
    <xf numFmtId="0" fontId="63" fillId="29" borderId="30" xfId="0" applyFont="1" applyFill="1" applyBorder="1" applyAlignment="1">
      <alignment horizontal="center" vertical="center" wrapText="1"/>
    </xf>
    <xf numFmtId="0" fontId="64" fillId="29" borderId="29" xfId="0" applyFont="1" applyFill="1" applyBorder="1" applyAlignment="1">
      <alignment horizontal="center" vertical="center" wrapText="1"/>
    </xf>
    <xf numFmtId="0" fontId="64" fillId="29" borderId="23" xfId="0" applyFont="1" applyFill="1" applyBorder="1" applyAlignment="1">
      <alignment horizontal="center" vertical="center" wrapText="1"/>
    </xf>
    <xf numFmtId="0" fontId="64" fillId="29" borderId="24" xfId="0" applyFont="1" applyFill="1" applyBorder="1" applyAlignment="1">
      <alignment horizontal="center" vertical="center" wrapText="1"/>
    </xf>
    <xf numFmtId="0" fontId="67" fillId="29" borderId="19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8" fontId="67" fillId="29" borderId="3" xfId="0" applyNumberFormat="1" applyFont="1" applyFill="1" applyBorder="1" applyAlignment="1">
      <alignment horizontal="center" vertical="center" wrapText="1"/>
    </xf>
    <xf numFmtId="178" fontId="67" fillId="29" borderId="12" xfId="0" applyNumberFormat="1" applyFont="1" applyFill="1" applyBorder="1" applyAlignment="1">
      <alignment horizontal="center" vertical="center" wrapText="1"/>
    </xf>
    <xf numFmtId="0" fontId="63" fillId="29" borderId="19" xfId="0" applyFont="1" applyFill="1" applyBorder="1" applyAlignment="1">
      <alignment horizontal="left" vertical="center" wrapText="1"/>
    </xf>
    <xf numFmtId="0" fontId="63" fillId="29" borderId="3" xfId="0" applyFont="1" applyFill="1" applyBorder="1" applyAlignment="1">
      <alignment horizontal="center" vertical="center"/>
    </xf>
    <xf numFmtId="178" fontId="63" fillId="29" borderId="12" xfId="0" applyNumberFormat="1" applyFont="1" applyFill="1" applyBorder="1" applyAlignment="1">
      <alignment horizontal="center" vertical="center" wrapText="1"/>
    </xf>
    <xf numFmtId="0" fontId="63" fillId="29" borderId="19" xfId="182" applyFont="1" applyFill="1" applyBorder="1" applyAlignment="1">
      <alignment vertical="center" wrapText="1"/>
      <protection locked="0"/>
    </xf>
    <xf numFmtId="0" fontId="67" fillId="29" borderId="21" xfId="182" applyFont="1" applyFill="1" applyBorder="1" applyAlignment="1">
      <alignment vertical="center" wrapText="1"/>
      <protection locked="0"/>
    </xf>
    <xf numFmtId="0" fontId="67" fillId="29" borderId="22" xfId="0" applyFont="1" applyFill="1" applyBorder="1" applyAlignment="1">
      <alignment horizontal="center" vertical="center"/>
    </xf>
    <xf numFmtId="178" fontId="67" fillId="29" borderId="22" xfId="0" applyNumberFormat="1" applyFont="1" applyFill="1" applyBorder="1" applyAlignment="1">
      <alignment horizontal="center" vertical="center" wrapText="1"/>
    </xf>
    <xf numFmtId="178" fontId="67" fillId="29" borderId="25" xfId="0" applyNumberFormat="1" applyFont="1" applyFill="1" applyBorder="1" applyAlignment="1">
      <alignment horizontal="center" vertical="center" wrapText="1"/>
    </xf>
    <xf numFmtId="0" fontId="67" fillId="29" borderId="26" xfId="0" applyFont="1" applyFill="1" applyBorder="1" applyAlignment="1">
      <alignment horizontal="center" vertical="center" wrapText="1"/>
    </xf>
    <xf numFmtId="0" fontId="67" fillId="29" borderId="27" xfId="0" applyFont="1" applyFill="1" applyBorder="1" applyAlignment="1">
      <alignment horizontal="center" vertical="center" wrapText="1"/>
    </xf>
    <xf numFmtId="0" fontId="67" fillId="29" borderId="28" xfId="0" applyFont="1" applyFill="1" applyBorder="1" applyAlignment="1">
      <alignment horizontal="center" vertical="center" wrapText="1"/>
    </xf>
    <xf numFmtId="170" fontId="63" fillId="29" borderId="3" xfId="0" applyNumberFormat="1" applyFont="1" applyFill="1" applyBorder="1" applyAlignment="1">
      <alignment horizontal="center" vertical="center" wrapText="1"/>
    </xf>
    <xf numFmtId="170" fontId="63" fillId="29" borderId="12" xfId="0" applyNumberFormat="1" applyFont="1" applyFill="1" applyBorder="1" applyAlignment="1">
      <alignment horizontal="center" vertical="center" wrapText="1"/>
    </xf>
    <xf numFmtId="0" fontId="67" fillId="29" borderId="21" xfId="0" applyFont="1" applyFill="1" applyBorder="1" applyAlignment="1">
      <alignment horizontal="left" vertical="center" wrapText="1"/>
    </xf>
    <xf numFmtId="0" fontId="67" fillId="29" borderId="22" xfId="0" applyFont="1" applyFill="1" applyBorder="1" applyAlignment="1">
      <alignment horizontal="center" vertical="center" wrapText="1"/>
    </xf>
    <xf numFmtId="170" fontId="67" fillId="29" borderId="22" xfId="0" applyNumberFormat="1" applyFont="1" applyFill="1" applyBorder="1" applyAlignment="1">
      <alignment horizontal="center" vertical="center" wrapText="1"/>
    </xf>
    <xf numFmtId="170" fontId="67" fillId="29" borderId="25" xfId="0" applyNumberFormat="1" applyFont="1" applyFill="1" applyBorder="1" applyAlignment="1">
      <alignment horizontal="center" vertical="center" wrapText="1"/>
    </xf>
    <xf numFmtId="0" fontId="64" fillId="29" borderId="29" xfId="0" applyFont="1" applyFill="1" applyBorder="1" applyAlignment="1">
      <alignment horizontal="center" vertical="center"/>
    </xf>
    <xf numFmtId="0" fontId="64" fillId="29" borderId="23" xfId="0" applyFont="1" applyFill="1" applyBorder="1" applyAlignment="1">
      <alignment horizontal="center" vertical="center"/>
    </xf>
    <xf numFmtId="0" fontId="64" fillId="29" borderId="24" xfId="0" applyFont="1" applyFill="1" applyBorder="1" applyAlignment="1">
      <alignment horizontal="center" vertical="center"/>
    </xf>
    <xf numFmtId="0" fontId="67" fillId="29" borderId="19" xfId="245" applyFont="1" applyFill="1" applyBorder="1" applyAlignment="1">
      <alignment horizontal="left" vertical="center" wrapText="1"/>
    </xf>
    <xf numFmtId="0" fontId="63" fillId="29" borderId="19" xfId="245" applyFont="1" applyFill="1" applyBorder="1" applyAlignment="1">
      <alignment horizontal="left" vertical="center" wrapText="1"/>
    </xf>
    <xf numFmtId="0" fontId="67" fillId="29" borderId="19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0" fontId="67" fillId="29" borderId="21" xfId="0" applyFont="1" applyFill="1" applyBorder="1" applyAlignment="1" applyProtection="1">
      <alignment horizontal="left" vertical="center" wrapText="1"/>
      <protection locked="0"/>
    </xf>
    <xf numFmtId="0" fontId="64" fillId="29" borderId="26" xfId="0" applyFont="1" applyFill="1" applyBorder="1" applyAlignment="1" applyProtection="1">
      <alignment horizontal="center" vertical="center"/>
      <protection locked="0"/>
    </xf>
    <xf numFmtId="0" fontId="64" fillId="29" borderId="27" xfId="0" applyFont="1" applyFill="1" applyBorder="1" applyAlignment="1" applyProtection="1">
      <alignment horizontal="center" vertical="center"/>
      <protection locked="0"/>
    </xf>
    <xf numFmtId="0" fontId="64" fillId="29" borderId="28" xfId="0" applyFont="1" applyFill="1" applyBorder="1" applyAlignment="1" applyProtection="1">
      <alignment horizontal="center" vertical="center"/>
      <protection locked="0"/>
    </xf>
    <xf numFmtId="0" fontId="63" fillId="29" borderId="20" xfId="0" applyFont="1" applyFill="1" applyBorder="1" applyAlignment="1">
      <alignment horizontal="left" vertical="center" wrapText="1"/>
    </xf>
    <xf numFmtId="0" fontId="63" fillId="29" borderId="21" xfId="0" applyFont="1" applyFill="1" applyBorder="1" applyAlignment="1">
      <alignment horizontal="left" vertical="center" wrapText="1"/>
    </xf>
    <xf numFmtId="0" fontId="63" fillId="29" borderId="22" xfId="0" applyFont="1" applyFill="1" applyBorder="1" applyAlignment="1">
      <alignment horizontal="center" vertical="center"/>
    </xf>
    <xf numFmtId="178" fontId="63" fillId="29" borderId="22" xfId="0" applyNumberFormat="1" applyFont="1" applyFill="1" applyBorder="1" applyAlignment="1">
      <alignment horizontal="center" vertical="center" wrapText="1"/>
    </xf>
    <xf numFmtId="178" fontId="63" fillId="29" borderId="25" xfId="0" applyNumberFormat="1" applyFont="1" applyFill="1" applyBorder="1" applyAlignment="1">
      <alignment horizontal="center" vertical="center" wrapText="1"/>
    </xf>
    <xf numFmtId="0" fontId="64" fillId="29" borderId="26" xfId="0" applyFont="1" applyFill="1" applyBorder="1" applyAlignment="1">
      <alignment horizontal="center" vertical="center"/>
    </xf>
    <xf numFmtId="0" fontId="64" fillId="29" borderId="27" xfId="0" applyFont="1" applyFill="1" applyBorder="1" applyAlignment="1">
      <alignment horizontal="center" vertical="center"/>
    </xf>
    <xf numFmtId="0" fontId="64" fillId="29" borderId="28" xfId="0" applyFont="1" applyFill="1" applyBorder="1" applyAlignment="1">
      <alignment horizontal="center" vertical="center"/>
    </xf>
    <xf numFmtId="0" fontId="64" fillId="29" borderId="19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/>
    </xf>
    <xf numFmtId="49" fontId="67" fillId="29" borderId="3" xfId="0" applyNumberFormat="1" applyFont="1" applyFill="1" applyBorder="1" applyAlignment="1">
      <alignment horizontal="center" vertical="center"/>
    </xf>
    <xf numFmtId="177" fontId="63" fillId="29" borderId="3" xfId="0" applyNumberFormat="1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3" fillId="29" borderId="12" xfId="0" applyNumberFormat="1" applyFont="1" applyFill="1" applyBorder="1" applyAlignment="1">
      <alignment horizontal="center" vertical="center" wrapText="1"/>
    </xf>
    <xf numFmtId="0" fontId="63" fillId="29" borderId="21" xfId="182" applyFont="1" applyFill="1" applyBorder="1" applyAlignment="1">
      <alignment vertical="center" wrapText="1"/>
      <protection locked="0"/>
    </xf>
    <xf numFmtId="0" fontId="67" fillId="29" borderId="0" xfId="0" applyFont="1" applyFill="1" applyBorder="1" applyAlignment="1" applyProtection="1">
      <alignment horizontal="left" vertical="center"/>
      <protection locked="0"/>
    </xf>
    <xf numFmtId="0" fontId="63" fillId="29" borderId="0" xfId="0" applyFont="1" applyFill="1" applyBorder="1" applyAlignment="1">
      <alignment horizontal="center" vertical="center"/>
    </xf>
    <xf numFmtId="170" fontId="67" fillId="29" borderId="0" xfId="0" applyNumberFormat="1" applyFont="1" applyFill="1" applyBorder="1" applyAlignment="1">
      <alignment horizontal="center" vertical="center" wrapText="1"/>
    </xf>
    <xf numFmtId="170" fontId="67" fillId="29" borderId="0" xfId="0" applyNumberFormat="1" applyFont="1" applyFill="1" applyBorder="1" applyAlignment="1">
      <alignment horizontal="right" vertical="center" wrapText="1"/>
    </xf>
    <xf numFmtId="170" fontId="63" fillId="29" borderId="0" xfId="0" applyNumberFormat="1" applyFont="1" applyFill="1" applyBorder="1" applyAlignment="1">
      <alignment horizontal="center" vertical="center" wrapText="1"/>
    </xf>
    <xf numFmtId="0" fontId="68" fillId="29" borderId="0" xfId="0" applyFont="1" applyFill="1" applyBorder="1" applyAlignment="1">
      <alignment horizontal="center" wrapText="1"/>
    </xf>
    <xf numFmtId="0" fontId="63" fillId="29" borderId="0" xfId="0" quotePrefix="1" applyFont="1" applyFill="1" applyBorder="1" applyAlignment="1">
      <alignment horizontal="center" vertical="center"/>
    </xf>
    <xf numFmtId="170" fontId="63" fillId="29" borderId="13" xfId="0" applyNumberFormat="1" applyFont="1" applyFill="1" applyBorder="1" applyAlignment="1">
      <alignment horizontal="center" vertical="center" wrapText="1"/>
    </xf>
    <xf numFmtId="170" fontId="63" fillId="29" borderId="13" xfId="0" quotePrefix="1" applyNumberFormat="1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vertical="center"/>
    </xf>
    <xf numFmtId="0" fontId="67" fillId="29" borderId="13" xfId="0" applyFont="1" applyFill="1" applyBorder="1" applyAlignment="1"/>
    <xf numFmtId="0" fontId="63" fillId="29" borderId="0" xfId="0" applyFont="1" applyFill="1" applyBorder="1" applyAlignment="1">
      <alignment horizontal="center" vertical="center"/>
    </xf>
    <xf numFmtId="0" fontId="63" fillId="29" borderId="0" xfId="0" applyFont="1" applyFill="1" applyAlignment="1">
      <alignment horizontal="center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251"/>
  <sheetViews>
    <sheetView tabSelected="1" view="pageBreakPreview" topLeftCell="A76" zoomScale="70" zoomScaleNormal="75" zoomScaleSheetLayoutView="70" workbookViewId="0">
      <selection activeCell="I89" sqref="I89"/>
    </sheetView>
  </sheetViews>
  <sheetFormatPr defaultRowHeight="20.25"/>
  <cols>
    <col min="1" max="1" width="65.42578125" style="1" customWidth="1"/>
    <col min="2" max="2" width="17.28515625" style="2" customWidth="1"/>
    <col min="3" max="4" width="18" style="2" customWidth="1"/>
    <col min="5" max="5" width="18.7109375" style="1" customWidth="1"/>
    <col min="6" max="6" width="19" style="1" customWidth="1"/>
    <col min="7" max="7" width="18.7109375" style="1" customWidth="1"/>
    <col min="8" max="8" width="19.7109375" style="1" customWidth="1"/>
    <col min="9" max="9" width="37.28515625" style="1" customWidth="1"/>
    <col min="10" max="10" width="13.28515625" style="1" customWidth="1"/>
    <col min="11" max="11" width="12.5703125" style="1" customWidth="1"/>
    <col min="12" max="12" width="9.140625" style="1" customWidth="1"/>
    <col min="13" max="13" width="10.5703125" style="1" customWidth="1"/>
    <col min="14" max="16384" width="9.140625" style="1"/>
  </cols>
  <sheetData>
    <row r="1" spans="1:8" ht="103.5" customHeight="1">
      <c r="A1" s="8" t="s">
        <v>75</v>
      </c>
      <c r="B1" s="9"/>
      <c r="C1" s="9"/>
      <c r="D1" s="9"/>
      <c r="E1" s="9"/>
      <c r="F1" s="9"/>
      <c r="G1" s="9"/>
      <c r="H1" s="9"/>
    </row>
    <row r="2" spans="1:8" ht="30" customHeight="1">
      <c r="A2" s="9" t="s">
        <v>13</v>
      </c>
      <c r="B2" s="9"/>
      <c r="C2" s="9"/>
      <c r="D2" s="9"/>
      <c r="E2" s="9"/>
      <c r="F2" s="9"/>
      <c r="G2" s="9"/>
      <c r="H2" s="9"/>
    </row>
    <row r="3" spans="1:8" ht="23.25" customHeight="1">
      <c r="A3" s="10"/>
      <c r="B3" s="11"/>
      <c r="C3" s="12"/>
      <c r="D3" s="11"/>
      <c r="E3" s="11"/>
      <c r="F3" s="11"/>
      <c r="G3" s="11"/>
      <c r="H3" s="13" t="s">
        <v>47</v>
      </c>
    </row>
    <row r="4" spans="1:8" ht="48.75" customHeight="1">
      <c r="A4" s="14" t="s">
        <v>17</v>
      </c>
      <c r="B4" s="15" t="s">
        <v>4</v>
      </c>
      <c r="C4" s="16" t="s">
        <v>73</v>
      </c>
      <c r="D4" s="16"/>
      <c r="E4" s="17" t="s">
        <v>78</v>
      </c>
      <c r="F4" s="18"/>
      <c r="G4" s="18"/>
      <c r="H4" s="19"/>
    </row>
    <row r="5" spans="1:8" ht="47.25" customHeight="1">
      <c r="A5" s="20"/>
      <c r="B5" s="21"/>
      <c r="C5" s="22" t="s">
        <v>76</v>
      </c>
      <c r="D5" s="22" t="s">
        <v>77</v>
      </c>
      <c r="E5" s="23" t="s">
        <v>66</v>
      </c>
      <c r="F5" s="23" t="s">
        <v>67</v>
      </c>
      <c r="G5" s="23" t="s">
        <v>68</v>
      </c>
      <c r="H5" s="23" t="s">
        <v>69</v>
      </c>
    </row>
    <row r="6" spans="1:8" ht="29.25" customHeight="1" thickBot="1">
      <c r="A6" s="24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6">
        <v>8</v>
      </c>
    </row>
    <row r="7" spans="1:8" ht="33" customHeight="1">
      <c r="A7" s="27" t="s">
        <v>62</v>
      </c>
      <c r="B7" s="28"/>
      <c r="C7" s="28"/>
      <c r="D7" s="28"/>
      <c r="E7" s="28"/>
      <c r="F7" s="28"/>
      <c r="G7" s="28"/>
      <c r="H7" s="29"/>
    </row>
    <row r="8" spans="1:8" ht="48.75" customHeight="1">
      <c r="A8" s="30" t="s">
        <v>83</v>
      </c>
      <c r="B8" s="31">
        <v>1000</v>
      </c>
      <c r="C8" s="32">
        <v>23822.6</v>
      </c>
      <c r="D8" s="32">
        <v>88042.8</v>
      </c>
      <c r="E8" s="32">
        <v>80308</v>
      </c>
      <c r="F8" s="32">
        <v>88042.8</v>
      </c>
      <c r="G8" s="32">
        <f>F8-E8</f>
        <v>7734.8000000000029</v>
      </c>
      <c r="H8" s="33">
        <f>(F8/E8)*100</f>
        <v>109.63141903670868</v>
      </c>
    </row>
    <row r="9" spans="1:8" ht="47.25" customHeight="1">
      <c r="A9" s="30" t="s">
        <v>54</v>
      </c>
      <c r="B9" s="31">
        <v>1010</v>
      </c>
      <c r="C9" s="32">
        <f>SUM(C10:C14)</f>
        <v>-20830.7</v>
      </c>
      <c r="D9" s="32">
        <f t="shared" ref="D9:F9" si="0">SUM(D10:D14)</f>
        <v>-121594.90000000001</v>
      </c>
      <c r="E9" s="32">
        <f t="shared" si="0"/>
        <v>-112658.79999999999</v>
      </c>
      <c r="F9" s="32">
        <f t="shared" si="0"/>
        <v>-121594.90000000001</v>
      </c>
      <c r="G9" s="32">
        <f t="shared" ref="G9:G43" si="1">F9-E9</f>
        <v>-8936.1000000000204</v>
      </c>
      <c r="H9" s="33">
        <f t="shared" ref="H9:H43" si="2">(F9/E9)*100</f>
        <v>107.9320035363416</v>
      </c>
    </row>
    <row r="10" spans="1:8" ht="30" customHeight="1">
      <c r="A10" s="34" t="s">
        <v>55</v>
      </c>
      <c r="B10" s="35">
        <v>1011</v>
      </c>
      <c r="C10" s="5">
        <v>-4427.3999999999996</v>
      </c>
      <c r="D10" s="5">
        <v>-33745.1</v>
      </c>
      <c r="E10" s="5">
        <v>-27431.599999999999</v>
      </c>
      <c r="F10" s="5">
        <v>-33745.1</v>
      </c>
      <c r="G10" s="5">
        <f t="shared" si="1"/>
        <v>-6313.5</v>
      </c>
      <c r="H10" s="36">
        <f t="shared" si="2"/>
        <v>123.01542746321761</v>
      </c>
    </row>
    <row r="11" spans="1:8" ht="28.5" customHeight="1">
      <c r="A11" s="34" t="s">
        <v>1</v>
      </c>
      <c r="B11" s="35">
        <v>1012</v>
      </c>
      <c r="C11" s="5">
        <v>-13448</v>
      </c>
      <c r="D11" s="5">
        <v>-72547.5</v>
      </c>
      <c r="E11" s="5">
        <v>-69579.7</v>
      </c>
      <c r="F11" s="5">
        <v>-72547.5</v>
      </c>
      <c r="G11" s="5">
        <f t="shared" si="1"/>
        <v>-2967.8000000000029</v>
      </c>
      <c r="H11" s="36">
        <f t="shared" si="2"/>
        <v>104.26532451275301</v>
      </c>
    </row>
    <row r="12" spans="1:8" ht="29.25" customHeight="1">
      <c r="A12" s="34" t="s">
        <v>2</v>
      </c>
      <c r="B12" s="35">
        <v>1013</v>
      </c>
      <c r="C12" s="5">
        <v>-2953.3</v>
      </c>
      <c r="D12" s="5">
        <v>-15302.3</v>
      </c>
      <c r="E12" s="5">
        <v>-15376.3</v>
      </c>
      <c r="F12" s="5">
        <v>-15302.3</v>
      </c>
      <c r="G12" s="5">
        <f t="shared" si="1"/>
        <v>74</v>
      </c>
      <c r="H12" s="36">
        <f t="shared" si="2"/>
        <v>99.518739878904555</v>
      </c>
    </row>
    <row r="13" spans="1:8" ht="29.25" customHeight="1">
      <c r="A13" s="34" t="s">
        <v>3</v>
      </c>
      <c r="B13" s="35">
        <v>1014</v>
      </c>
      <c r="C13" s="5" t="s">
        <v>20</v>
      </c>
      <c r="D13" s="5" t="s">
        <v>20</v>
      </c>
      <c r="E13" s="5" t="s">
        <v>20</v>
      </c>
      <c r="F13" s="5" t="s">
        <v>20</v>
      </c>
      <c r="G13" s="5"/>
      <c r="H13" s="36"/>
    </row>
    <row r="14" spans="1:8" ht="30" customHeight="1">
      <c r="A14" s="34" t="s">
        <v>42</v>
      </c>
      <c r="B14" s="35">
        <v>1015</v>
      </c>
      <c r="C14" s="5">
        <v>-2</v>
      </c>
      <c r="D14" s="5" t="s">
        <v>20</v>
      </c>
      <c r="E14" s="5">
        <v>-271.2</v>
      </c>
      <c r="F14" s="5"/>
      <c r="G14" s="5">
        <f t="shared" si="1"/>
        <v>271.2</v>
      </c>
      <c r="H14" s="36"/>
    </row>
    <row r="15" spans="1:8" ht="28.5" customHeight="1">
      <c r="A15" s="30" t="s">
        <v>19</v>
      </c>
      <c r="B15" s="35">
        <v>1020</v>
      </c>
      <c r="C15" s="32">
        <f>SUM(C8:C9)</f>
        <v>2991.8999999999978</v>
      </c>
      <c r="D15" s="32">
        <f t="shared" ref="D15:F15" si="3">SUM(D8:D9)</f>
        <v>-33552.100000000006</v>
      </c>
      <c r="E15" s="32">
        <f t="shared" si="3"/>
        <v>-32350.799999999988</v>
      </c>
      <c r="F15" s="32">
        <f t="shared" si="3"/>
        <v>-33552.100000000006</v>
      </c>
      <c r="G15" s="32">
        <f t="shared" si="1"/>
        <v>-1201.3000000000175</v>
      </c>
      <c r="H15" s="33">
        <f t="shared" si="2"/>
        <v>103.71335484748452</v>
      </c>
    </row>
    <row r="16" spans="1:8" ht="38.25" customHeight="1">
      <c r="A16" s="30" t="s">
        <v>61</v>
      </c>
      <c r="B16" s="31">
        <v>1020</v>
      </c>
      <c r="C16" s="32">
        <f>SUM(C17:C21)</f>
        <v>-10747.1</v>
      </c>
      <c r="D16" s="32">
        <f t="shared" ref="D16:F16" si="4">SUM(D17:D21)</f>
        <v>-10783.199999999999</v>
      </c>
      <c r="E16" s="32">
        <f t="shared" si="4"/>
        <v>-7704.1</v>
      </c>
      <c r="F16" s="32">
        <f t="shared" si="4"/>
        <v>-10783.199999999999</v>
      </c>
      <c r="G16" s="32">
        <f t="shared" si="1"/>
        <v>-3079.0999999999985</v>
      </c>
      <c r="H16" s="33">
        <f t="shared" si="2"/>
        <v>139.96703054217883</v>
      </c>
    </row>
    <row r="17" spans="1:8" ht="27.75" customHeight="1">
      <c r="A17" s="34" t="s">
        <v>55</v>
      </c>
      <c r="B17" s="35">
        <v>1021</v>
      </c>
      <c r="C17" s="5">
        <v>-335.4</v>
      </c>
      <c r="D17" s="5">
        <v>-99.6</v>
      </c>
      <c r="E17" s="5">
        <v>-64</v>
      </c>
      <c r="F17" s="5">
        <v>-99.6</v>
      </c>
      <c r="G17" s="5">
        <f t="shared" si="1"/>
        <v>-35.599999999999994</v>
      </c>
      <c r="H17" s="36">
        <f t="shared" si="2"/>
        <v>155.625</v>
      </c>
    </row>
    <row r="18" spans="1:8" ht="27.75" customHeight="1">
      <c r="A18" s="34" t="s">
        <v>1</v>
      </c>
      <c r="B18" s="35">
        <v>1022</v>
      </c>
      <c r="C18" s="5">
        <v>-4820.3</v>
      </c>
      <c r="D18" s="5">
        <v>-4933.7</v>
      </c>
      <c r="E18" s="5">
        <v>-3200</v>
      </c>
      <c r="F18" s="5">
        <v>-4933.7</v>
      </c>
      <c r="G18" s="5">
        <f t="shared" si="1"/>
        <v>-1733.6999999999998</v>
      </c>
      <c r="H18" s="36">
        <f t="shared" si="2"/>
        <v>154.17812499999999</v>
      </c>
    </row>
    <row r="19" spans="1:8" ht="27.75" customHeight="1">
      <c r="A19" s="34" t="s">
        <v>2</v>
      </c>
      <c r="B19" s="35">
        <v>1023</v>
      </c>
      <c r="C19" s="5">
        <v>-912.5</v>
      </c>
      <c r="D19" s="5">
        <v>-967.4</v>
      </c>
      <c r="E19" s="5">
        <v>-670</v>
      </c>
      <c r="F19" s="5">
        <v>-967.4</v>
      </c>
      <c r="G19" s="5">
        <f t="shared" si="1"/>
        <v>-297.39999999999998</v>
      </c>
      <c r="H19" s="36">
        <f t="shared" si="2"/>
        <v>144.38805970149252</v>
      </c>
    </row>
    <row r="20" spans="1:8" ht="27.75" customHeight="1">
      <c r="A20" s="34" t="s">
        <v>3</v>
      </c>
      <c r="B20" s="35">
        <v>1024</v>
      </c>
      <c r="C20" s="5">
        <v>-2637.2</v>
      </c>
      <c r="D20" s="5">
        <v>-3776.6</v>
      </c>
      <c r="E20" s="5">
        <v>-2500</v>
      </c>
      <c r="F20" s="5">
        <v>-3776.6</v>
      </c>
      <c r="G20" s="5">
        <f t="shared" si="1"/>
        <v>-1276.5999999999999</v>
      </c>
      <c r="H20" s="36">
        <f t="shared" si="2"/>
        <v>151.06399999999999</v>
      </c>
    </row>
    <row r="21" spans="1:8" ht="27.75" customHeight="1">
      <c r="A21" s="34" t="s">
        <v>56</v>
      </c>
      <c r="B21" s="35">
        <v>1025</v>
      </c>
      <c r="C21" s="5">
        <v>-2041.7</v>
      </c>
      <c r="D21" s="5">
        <v>-1005.9</v>
      </c>
      <c r="E21" s="5">
        <v>-1270.0999999999999</v>
      </c>
      <c r="F21" s="5">
        <v>-1005.9</v>
      </c>
      <c r="G21" s="5">
        <f t="shared" si="1"/>
        <v>264.19999999999993</v>
      </c>
      <c r="H21" s="36">
        <f t="shared" si="2"/>
        <v>79.198488308007242</v>
      </c>
    </row>
    <row r="22" spans="1:8" ht="38.25" customHeight="1">
      <c r="A22" s="30" t="s">
        <v>28</v>
      </c>
      <c r="B22" s="31">
        <v>1040</v>
      </c>
      <c r="C22" s="32">
        <f>SUM(C23:C24)</f>
        <v>32811.599999999999</v>
      </c>
      <c r="D22" s="32">
        <f>SUM(D23:D24)</f>
        <v>48667.199999999997</v>
      </c>
      <c r="E22" s="32">
        <f>SUM(E23:E24)</f>
        <v>41255</v>
      </c>
      <c r="F22" s="32">
        <f>SUM(F23:F24)</f>
        <v>48667.199999999997</v>
      </c>
      <c r="G22" s="32">
        <f t="shared" si="1"/>
        <v>7412.1999999999971</v>
      </c>
      <c r="H22" s="33">
        <f t="shared" si="2"/>
        <v>117.96679190401163</v>
      </c>
    </row>
    <row r="23" spans="1:8" ht="25.5" customHeight="1">
      <c r="A23" s="34" t="s">
        <v>29</v>
      </c>
      <c r="B23" s="35">
        <v>1041</v>
      </c>
      <c r="C23" s="5"/>
      <c r="D23" s="5"/>
      <c r="E23" s="5"/>
      <c r="F23" s="5"/>
      <c r="G23" s="5">
        <f t="shared" si="1"/>
        <v>0</v>
      </c>
      <c r="H23" s="36"/>
    </row>
    <row r="24" spans="1:8" ht="27.75" customHeight="1">
      <c r="A24" s="34" t="s">
        <v>30</v>
      </c>
      <c r="B24" s="35">
        <v>1042</v>
      </c>
      <c r="C24" s="5">
        <v>32811.599999999999</v>
      </c>
      <c r="D24" s="5">
        <v>48667.199999999997</v>
      </c>
      <c r="E24" s="5">
        <v>41255</v>
      </c>
      <c r="F24" s="5">
        <v>48667.199999999997</v>
      </c>
      <c r="G24" s="5">
        <f t="shared" si="1"/>
        <v>7412.1999999999971</v>
      </c>
      <c r="H24" s="36">
        <f t="shared" si="2"/>
        <v>117.96679190401163</v>
      </c>
    </row>
    <row r="25" spans="1:8" ht="42" customHeight="1">
      <c r="A25" s="30" t="s">
        <v>9</v>
      </c>
      <c r="B25" s="31">
        <v>1030</v>
      </c>
      <c r="C25" s="32">
        <f>SUM(C26:C30)</f>
        <v>-26498.3</v>
      </c>
      <c r="D25" s="32">
        <f t="shared" ref="D25:F25" si="5">SUM(D26:D30)</f>
        <v>-5064.5</v>
      </c>
      <c r="E25" s="32">
        <f t="shared" si="5"/>
        <v>-3700.1</v>
      </c>
      <c r="F25" s="32">
        <f t="shared" si="5"/>
        <v>-5064.5</v>
      </c>
      <c r="G25" s="32">
        <f t="shared" si="1"/>
        <v>-1364.4</v>
      </c>
      <c r="H25" s="33">
        <f t="shared" si="2"/>
        <v>136.87467906272803</v>
      </c>
    </row>
    <row r="26" spans="1:8" ht="27.75" customHeight="1">
      <c r="A26" s="34" t="s">
        <v>55</v>
      </c>
      <c r="B26" s="35">
        <v>1031</v>
      </c>
      <c r="C26" s="5">
        <v>-8724.2000000000007</v>
      </c>
      <c r="D26" s="5">
        <v>-3463.3</v>
      </c>
      <c r="E26" s="5">
        <v>-3388.6</v>
      </c>
      <c r="F26" s="5">
        <v>-3463.3</v>
      </c>
      <c r="G26" s="5">
        <f t="shared" si="1"/>
        <v>-74.700000000000273</v>
      </c>
      <c r="H26" s="36">
        <f t="shared" si="2"/>
        <v>102.20445021542821</v>
      </c>
    </row>
    <row r="27" spans="1:8" ht="27.75" customHeight="1">
      <c r="A27" s="34" t="s">
        <v>1</v>
      </c>
      <c r="B27" s="35">
        <v>1032</v>
      </c>
      <c r="C27" s="5">
        <v>-13886.8</v>
      </c>
      <c r="D27" s="5" t="s">
        <v>20</v>
      </c>
      <c r="E27" s="5" t="s">
        <v>20</v>
      </c>
      <c r="F27" s="5" t="s">
        <v>20</v>
      </c>
      <c r="G27" s="5"/>
      <c r="H27" s="36"/>
    </row>
    <row r="28" spans="1:8" ht="27.75" customHeight="1">
      <c r="A28" s="34" t="s">
        <v>2</v>
      </c>
      <c r="B28" s="35">
        <v>1033</v>
      </c>
      <c r="C28" s="5">
        <v>-2959.6</v>
      </c>
      <c r="D28" s="5" t="s">
        <v>20</v>
      </c>
      <c r="E28" s="5" t="s">
        <v>20</v>
      </c>
      <c r="F28" s="5" t="s">
        <v>20</v>
      </c>
      <c r="G28" s="5"/>
      <c r="H28" s="36"/>
    </row>
    <row r="29" spans="1:8" ht="27.75" customHeight="1">
      <c r="A29" s="34" t="s">
        <v>3</v>
      </c>
      <c r="B29" s="35">
        <v>1034</v>
      </c>
      <c r="C29" s="5" t="s">
        <v>20</v>
      </c>
      <c r="D29" s="5" t="s">
        <v>20</v>
      </c>
      <c r="E29" s="5" t="s">
        <v>20</v>
      </c>
      <c r="F29" s="5" t="s">
        <v>20</v>
      </c>
      <c r="G29" s="5"/>
      <c r="H29" s="36"/>
    </row>
    <row r="30" spans="1:8" ht="27.75" customHeight="1">
      <c r="A30" s="34" t="s">
        <v>57</v>
      </c>
      <c r="B30" s="35">
        <v>1035</v>
      </c>
      <c r="C30" s="5">
        <v>-927.7</v>
      </c>
      <c r="D30" s="5">
        <v>-1601.2</v>
      </c>
      <c r="E30" s="5">
        <v>-311.5</v>
      </c>
      <c r="F30" s="5">
        <v>-1601.2</v>
      </c>
      <c r="G30" s="5">
        <f t="shared" si="1"/>
        <v>-1289.7</v>
      </c>
      <c r="H30" s="36">
        <f t="shared" si="2"/>
        <v>514.0288924558588</v>
      </c>
    </row>
    <row r="31" spans="1:8" ht="47.25" customHeight="1">
      <c r="A31" s="30" t="s">
        <v>0</v>
      </c>
      <c r="B31" s="35">
        <v>1100</v>
      </c>
      <c r="C31" s="32">
        <f>SUM(C15,C16,C22,C25)</f>
        <v>-1441.9000000000051</v>
      </c>
      <c r="D31" s="32">
        <f t="shared" ref="D31:F31" si="6">SUM(D15,D16,D22,D25)</f>
        <v>-732.60000000000582</v>
      </c>
      <c r="E31" s="32">
        <f t="shared" si="6"/>
        <v>-2499.9999999999868</v>
      </c>
      <c r="F31" s="32">
        <f t="shared" si="6"/>
        <v>-732.60000000000582</v>
      </c>
      <c r="G31" s="32">
        <f t="shared" si="1"/>
        <v>1767.399999999981</v>
      </c>
      <c r="H31" s="33">
        <f t="shared" si="2"/>
        <v>29.304000000000386</v>
      </c>
    </row>
    <row r="32" spans="1:8" ht="27.75" customHeight="1">
      <c r="A32" s="30" t="s">
        <v>84</v>
      </c>
      <c r="B32" s="31">
        <v>1130</v>
      </c>
      <c r="C32" s="32"/>
      <c r="D32" s="32">
        <v>634.6</v>
      </c>
      <c r="E32" s="32"/>
      <c r="F32" s="32">
        <v>634.6</v>
      </c>
      <c r="G32" s="32">
        <f t="shared" si="1"/>
        <v>634.6</v>
      </c>
      <c r="H32" s="33"/>
    </row>
    <row r="33" spans="1:9" ht="27.75" customHeight="1">
      <c r="A33" s="37" t="s">
        <v>85</v>
      </c>
      <c r="B33" s="31">
        <v>1140</v>
      </c>
      <c r="C33" s="32" t="s">
        <v>20</v>
      </c>
      <c r="D33" s="32" t="s">
        <v>20</v>
      </c>
      <c r="E33" s="5" t="s">
        <v>20</v>
      </c>
      <c r="F33" s="5" t="s">
        <v>20</v>
      </c>
      <c r="G33" s="32"/>
      <c r="H33" s="33"/>
    </row>
    <row r="34" spans="1:9" ht="27.75" customHeight="1">
      <c r="A34" s="30" t="s">
        <v>86</v>
      </c>
      <c r="B34" s="31">
        <v>1150</v>
      </c>
      <c r="C34" s="32">
        <v>2637.2</v>
      </c>
      <c r="D34" s="32">
        <v>3776.6</v>
      </c>
      <c r="E34" s="32">
        <v>2500</v>
      </c>
      <c r="F34" s="32">
        <v>3776.6</v>
      </c>
      <c r="G34" s="32">
        <f t="shared" si="1"/>
        <v>1276.5999999999999</v>
      </c>
      <c r="H34" s="33">
        <f t="shared" si="2"/>
        <v>151.06399999999999</v>
      </c>
    </row>
    <row r="35" spans="1:9" ht="27.75" customHeight="1">
      <c r="A35" s="30" t="s">
        <v>87</v>
      </c>
      <c r="B35" s="31">
        <v>1160</v>
      </c>
      <c r="C35" s="32">
        <v>-481.7</v>
      </c>
      <c r="D35" s="32">
        <v>-3.7</v>
      </c>
      <c r="E35" s="5"/>
      <c r="F35" s="32">
        <v>-3.7</v>
      </c>
      <c r="G35" s="32">
        <f t="shared" si="1"/>
        <v>-3.7</v>
      </c>
      <c r="H35" s="33"/>
      <c r="I35" s="1" t="s">
        <v>82</v>
      </c>
    </row>
    <row r="36" spans="1:9" ht="28.5" customHeight="1">
      <c r="A36" s="30" t="s">
        <v>11</v>
      </c>
      <c r="B36" s="31">
        <v>1170</v>
      </c>
      <c r="C36" s="32">
        <f>SUM(C31, C32:C35)</f>
        <v>713.59999999999468</v>
      </c>
      <c r="D36" s="32">
        <f>SUM(D31, D32:D35)</f>
        <v>3674.8999999999942</v>
      </c>
      <c r="E36" s="32">
        <f>SUM(E31, E32:E35)</f>
        <v>1.3187673175707459E-11</v>
      </c>
      <c r="F36" s="32">
        <f>SUM(F31, F32:F35)</f>
        <v>3674.8999999999942</v>
      </c>
      <c r="G36" s="32">
        <f t="shared" si="1"/>
        <v>3674.899999999981</v>
      </c>
      <c r="H36" s="33"/>
    </row>
    <row r="37" spans="1:9" ht="27.75" customHeight="1">
      <c r="A37" s="37" t="s">
        <v>21</v>
      </c>
      <c r="B37" s="35">
        <v>1180</v>
      </c>
      <c r="C37" s="5" t="s">
        <v>20</v>
      </c>
      <c r="D37" s="5" t="s">
        <v>20</v>
      </c>
      <c r="E37" s="5" t="s">
        <v>20</v>
      </c>
      <c r="F37" s="5" t="s">
        <v>20</v>
      </c>
      <c r="G37" s="5"/>
      <c r="H37" s="36"/>
    </row>
    <row r="38" spans="1:9" ht="27" customHeight="1">
      <c r="A38" s="37" t="s">
        <v>22</v>
      </c>
      <c r="B38" s="35">
        <v>1181</v>
      </c>
      <c r="C38" s="5"/>
      <c r="D38" s="5"/>
      <c r="E38" s="5"/>
      <c r="F38" s="5"/>
      <c r="G38" s="32"/>
      <c r="H38" s="36"/>
    </row>
    <row r="39" spans="1:9" ht="28.5" customHeight="1">
      <c r="A39" s="30" t="s">
        <v>38</v>
      </c>
      <c r="B39" s="35">
        <v>1200</v>
      </c>
      <c r="C39" s="32">
        <f>SUM(C36:C38)</f>
        <v>713.59999999999468</v>
      </c>
      <c r="D39" s="32">
        <f>SUM(D36:D38)</f>
        <v>3674.8999999999942</v>
      </c>
      <c r="E39" s="32">
        <f>SUM(E36:E38)</f>
        <v>1.3187673175707459E-11</v>
      </c>
      <c r="F39" s="32">
        <f>SUM(F36:F38)</f>
        <v>3674.8999999999942</v>
      </c>
      <c r="G39" s="32">
        <f t="shared" si="1"/>
        <v>3674.899999999981</v>
      </c>
      <c r="H39" s="33"/>
    </row>
    <row r="40" spans="1:9" ht="33" customHeight="1">
      <c r="A40" s="37" t="s">
        <v>39</v>
      </c>
      <c r="B40" s="35">
        <v>1201</v>
      </c>
      <c r="C40" s="5"/>
      <c r="D40" s="5"/>
      <c r="E40" s="5"/>
      <c r="F40" s="5"/>
      <c r="G40" s="5"/>
      <c r="H40" s="36"/>
    </row>
    <row r="41" spans="1:9" ht="26.25" customHeight="1">
      <c r="A41" s="37" t="s">
        <v>40</v>
      </c>
      <c r="B41" s="35">
        <v>1202</v>
      </c>
      <c r="C41" s="5" t="s">
        <v>20</v>
      </c>
      <c r="D41" s="5" t="s">
        <v>20</v>
      </c>
      <c r="E41" s="5" t="s">
        <v>20</v>
      </c>
      <c r="F41" s="5" t="s">
        <v>20</v>
      </c>
      <c r="G41" s="5"/>
      <c r="H41" s="36"/>
    </row>
    <row r="42" spans="1:9" ht="27.75" customHeight="1">
      <c r="A42" s="30" t="s">
        <v>70</v>
      </c>
      <c r="B42" s="31">
        <v>1210</v>
      </c>
      <c r="C42" s="32">
        <f>SUM(C8,C22,C32,C34,C38)</f>
        <v>59271.399999999994</v>
      </c>
      <c r="D42" s="32">
        <f t="shared" ref="D42:F42" si="7">SUM(D8,D22,D32,D34,D38)</f>
        <v>141121.20000000001</v>
      </c>
      <c r="E42" s="32">
        <f>SUM(E8,E22,E32,E34,E38)</f>
        <v>124063</v>
      </c>
      <c r="F42" s="32">
        <f t="shared" si="7"/>
        <v>141121.20000000001</v>
      </c>
      <c r="G42" s="32">
        <f t="shared" si="1"/>
        <v>17058.200000000012</v>
      </c>
      <c r="H42" s="33">
        <f t="shared" si="2"/>
        <v>113.74962720553268</v>
      </c>
    </row>
    <row r="43" spans="1:9" ht="27.75" customHeight="1" thickBot="1">
      <c r="A43" s="38" t="s">
        <v>71</v>
      </c>
      <c r="B43" s="39">
        <v>1220</v>
      </c>
      <c r="C43" s="40">
        <f>SUM(C9,C16,C25,C33,C35,C37)</f>
        <v>-58557.8</v>
      </c>
      <c r="D43" s="40">
        <f t="shared" ref="D43:F43" si="8">SUM(D9,D16,D25,D33,D35,D37)</f>
        <v>-137446.30000000002</v>
      </c>
      <c r="E43" s="40">
        <f t="shared" si="8"/>
        <v>-124063</v>
      </c>
      <c r="F43" s="40">
        <f t="shared" si="8"/>
        <v>-137446.30000000002</v>
      </c>
      <c r="G43" s="40">
        <f t="shared" si="1"/>
        <v>-13383.300000000017</v>
      </c>
      <c r="H43" s="41">
        <f t="shared" si="2"/>
        <v>110.78750312341312</v>
      </c>
    </row>
    <row r="44" spans="1:9" ht="33" customHeight="1">
      <c r="A44" s="42" t="s">
        <v>74</v>
      </c>
      <c r="B44" s="43"/>
      <c r="C44" s="43"/>
      <c r="D44" s="43"/>
      <c r="E44" s="43"/>
      <c r="F44" s="43"/>
      <c r="G44" s="43"/>
      <c r="H44" s="44"/>
    </row>
    <row r="45" spans="1:9" ht="33" customHeight="1">
      <c r="A45" s="34" t="s">
        <v>46</v>
      </c>
      <c r="B45" s="22">
        <v>9000</v>
      </c>
      <c r="C45" s="5">
        <v>13487</v>
      </c>
      <c r="D45" s="5">
        <v>37308.04</v>
      </c>
      <c r="E45" s="5">
        <v>30884.2</v>
      </c>
      <c r="F45" s="5">
        <v>37308</v>
      </c>
      <c r="G45" s="45">
        <f t="shared" ref="G45:G50" si="9">F45-E45</f>
        <v>6423.7999999999993</v>
      </c>
      <c r="H45" s="46">
        <f t="shared" ref="H45:H50" si="10">(F45/E45)*100</f>
        <v>120.79963217438043</v>
      </c>
    </row>
    <row r="46" spans="1:9" ht="33" customHeight="1">
      <c r="A46" s="34" t="s">
        <v>1</v>
      </c>
      <c r="B46" s="22">
        <v>9010</v>
      </c>
      <c r="C46" s="5">
        <v>32155.1</v>
      </c>
      <c r="D46" s="5">
        <v>77481.2</v>
      </c>
      <c r="E46" s="5">
        <v>72779.7</v>
      </c>
      <c r="F46" s="5">
        <v>77481.2</v>
      </c>
      <c r="G46" s="45">
        <f t="shared" si="9"/>
        <v>4701.5</v>
      </c>
      <c r="H46" s="46">
        <f t="shared" si="10"/>
        <v>106.45990571546737</v>
      </c>
    </row>
    <row r="47" spans="1:9" ht="33" customHeight="1">
      <c r="A47" s="34" t="s">
        <v>2</v>
      </c>
      <c r="B47" s="22">
        <v>9020</v>
      </c>
      <c r="C47" s="5">
        <v>6825.4</v>
      </c>
      <c r="D47" s="5">
        <v>16269.7</v>
      </c>
      <c r="E47" s="5">
        <v>16046.3</v>
      </c>
      <c r="F47" s="5">
        <v>16269.7</v>
      </c>
      <c r="G47" s="45">
        <f t="shared" si="9"/>
        <v>223.40000000000146</v>
      </c>
      <c r="H47" s="46">
        <f t="shared" si="10"/>
        <v>101.39222125972967</v>
      </c>
    </row>
    <row r="48" spans="1:9" ht="33" customHeight="1">
      <c r="A48" s="34" t="s">
        <v>3</v>
      </c>
      <c r="B48" s="22">
        <v>9030</v>
      </c>
      <c r="C48" s="5">
        <v>2637.2</v>
      </c>
      <c r="D48" s="5">
        <v>3776.6</v>
      </c>
      <c r="E48" s="5">
        <v>2500</v>
      </c>
      <c r="F48" s="5">
        <v>3776.6</v>
      </c>
      <c r="G48" s="45">
        <f t="shared" si="9"/>
        <v>1276.5999999999999</v>
      </c>
      <c r="H48" s="46">
        <f t="shared" si="10"/>
        <v>151.06399999999999</v>
      </c>
    </row>
    <row r="49" spans="1:8" ht="33" customHeight="1">
      <c r="A49" s="34" t="s">
        <v>5</v>
      </c>
      <c r="B49" s="22">
        <v>9040</v>
      </c>
      <c r="C49" s="5">
        <v>2971.4</v>
      </c>
      <c r="D49" s="5">
        <v>2607.1</v>
      </c>
      <c r="E49" s="5">
        <v>1852.8</v>
      </c>
      <c r="F49" s="5">
        <v>2607.1</v>
      </c>
      <c r="G49" s="45">
        <f t="shared" si="9"/>
        <v>754.3</v>
      </c>
      <c r="H49" s="46">
        <f t="shared" si="10"/>
        <v>140.71135578583764</v>
      </c>
    </row>
    <row r="50" spans="1:8" ht="33" customHeight="1" thickBot="1">
      <c r="A50" s="47" t="s">
        <v>6</v>
      </c>
      <c r="B50" s="48">
        <v>9050</v>
      </c>
      <c r="C50" s="40">
        <f>SUM(C45:C49)</f>
        <v>58076.1</v>
      </c>
      <c r="D50" s="40">
        <f t="shared" ref="D50:F50" si="11">SUM(D45:D49)</f>
        <v>137442.63999999998</v>
      </c>
      <c r="E50" s="40">
        <f t="shared" si="11"/>
        <v>124063</v>
      </c>
      <c r="F50" s="40">
        <f t="shared" si="11"/>
        <v>137442.6</v>
      </c>
      <c r="G50" s="49">
        <f t="shared" si="9"/>
        <v>13379.600000000006</v>
      </c>
      <c r="H50" s="50">
        <f t="shared" si="10"/>
        <v>110.78452076767449</v>
      </c>
    </row>
    <row r="51" spans="1:8" ht="33" customHeight="1">
      <c r="A51" s="51" t="s">
        <v>63</v>
      </c>
      <c r="B51" s="52"/>
      <c r="C51" s="52"/>
      <c r="D51" s="52"/>
      <c r="E51" s="52"/>
      <c r="F51" s="52"/>
      <c r="G51" s="52"/>
      <c r="H51" s="53"/>
    </row>
    <row r="52" spans="1:8" ht="69" customHeight="1">
      <c r="A52" s="54" t="s">
        <v>79</v>
      </c>
      <c r="B52" s="31">
        <v>2110</v>
      </c>
      <c r="C52" s="32">
        <f>SUM(C53:C56)</f>
        <v>-525.29999999999995</v>
      </c>
      <c r="D52" s="32">
        <f t="shared" ref="D52:F52" si="12">SUM(D53:D56)</f>
        <v>-1429.6</v>
      </c>
      <c r="E52" s="32">
        <f t="shared" si="12"/>
        <v>-1279.7</v>
      </c>
      <c r="F52" s="32">
        <f t="shared" si="12"/>
        <v>-1429.6</v>
      </c>
      <c r="G52" s="32">
        <f>F52-E52</f>
        <v>-149.89999999999986</v>
      </c>
      <c r="H52" s="33">
        <f>(F52/E52)*100</f>
        <v>111.71368289442837</v>
      </c>
    </row>
    <row r="53" spans="1:8" ht="44.25" customHeight="1">
      <c r="A53" s="34" t="s">
        <v>43</v>
      </c>
      <c r="B53" s="35">
        <v>2111</v>
      </c>
      <c r="C53" s="5">
        <v>-34.6</v>
      </c>
      <c r="D53" s="5">
        <v>-258.60000000000002</v>
      </c>
      <c r="E53" s="5">
        <v>-188</v>
      </c>
      <c r="F53" s="5">
        <v>-258.60000000000002</v>
      </c>
      <c r="G53" s="5">
        <f t="shared" ref="G53:G55" si="13">F53-E53</f>
        <v>-70.600000000000023</v>
      </c>
      <c r="H53" s="36">
        <f t="shared" ref="H53:H68" si="14">(F53/E53)*100</f>
        <v>137.55319148936172</v>
      </c>
    </row>
    <row r="54" spans="1:8" ht="45.75" customHeight="1">
      <c r="A54" s="55" t="s">
        <v>44</v>
      </c>
      <c r="B54" s="35">
        <v>2112</v>
      </c>
      <c r="C54" s="5" t="s">
        <v>20</v>
      </c>
      <c r="D54" s="5" t="s">
        <v>20</v>
      </c>
      <c r="E54" s="5" t="s">
        <v>20</v>
      </c>
      <c r="F54" s="5" t="s">
        <v>20</v>
      </c>
      <c r="G54" s="5"/>
      <c r="H54" s="36"/>
    </row>
    <row r="55" spans="1:8" ht="28.5" customHeight="1">
      <c r="A55" s="34" t="s">
        <v>50</v>
      </c>
      <c r="B55" s="35">
        <v>2113</v>
      </c>
      <c r="C55" s="5">
        <v>-490.7</v>
      </c>
      <c r="D55" s="5">
        <v>-1171</v>
      </c>
      <c r="E55" s="5">
        <v>-1091.7</v>
      </c>
      <c r="F55" s="5">
        <v>-1171</v>
      </c>
      <c r="G55" s="5">
        <f t="shared" si="13"/>
        <v>-79.299999999999955</v>
      </c>
      <c r="H55" s="36">
        <f t="shared" si="14"/>
        <v>107.26390033892095</v>
      </c>
    </row>
    <row r="56" spans="1:8" ht="33" customHeight="1">
      <c r="A56" s="34" t="s">
        <v>32</v>
      </c>
      <c r="B56" s="35">
        <v>2114</v>
      </c>
      <c r="C56" s="5" t="s">
        <v>20</v>
      </c>
      <c r="D56" s="5" t="s">
        <v>20</v>
      </c>
      <c r="E56" s="5" t="s">
        <v>20</v>
      </c>
      <c r="F56" s="5" t="s">
        <v>20</v>
      </c>
      <c r="G56" s="5"/>
      <c r="H56" s="36"/>
    </row>
    <row r="57" spans="1:8" ht="43.5" customHeight="1">
      <c r="A57" s="56" t="s">
        <v>48</v>
      </c>
      <c r="B57" s="57">
        <v>2120</v>
      </c>
      <c r="C57" s="32">
        <f>SUM(C58:C63)</f>
        <v>-5801.5</v>
      </c>
      <c r="D57" s="32">
        <f>SUM(D58:D63)</f>
        <v>-14034.5</v>
      </c>
      <c r="E57" s="32">
        <f>SUM(E58:E63)</f>
        <v>-13100.3</v>
      </c>
      <c r="F57" s="32">
        <f>SUM(F58:F63)</f>
        <v>-14034.5</v>
      </c>
      <c r="G57" s="32">
        <f>F57-E57</f>
        <v>-934.20000000000073</v>
      </c>
      <c r="H57" s="33">
        <f t="shared" si="14"/>
        <v>107.13113440150227</v>
      </c>
    </row>
    <row r="58" spans="1:8" ht="36" customHeight="1">
      <c r="A58" s="55" t="s">
        <v>31</v>
      </c>
      <c r="B58" s="22">
        <v>2121</v>
      </c>
      <c r="C58" s="5" t="s">
        <v>20</v>
      </c>
      <c r="D58" s="5" t="s">
        <v>20</v>
      </c>
      <c r="E58" s="5" t="s">
        <v>20</v>
      </c>
      <c r="F58" s="5" t="s">
        <v>20</v>
      </c>
      <c r="G58" s="32"/>
      <c r="H58" s="36"/>
    </row>
    <row r="59" spans="1:8" ht="33.75" customHeight="1">
      <c r="A59" s="34" t="s">
        <v>10</v>
      </c>
      <c r="B59" s="22">
        <v>2122</v>
      </c>
      <c r="C59" s="5">
        <v>-5800.7</v>
      </c>
      <c r="D59" s="5">
        <v>-14033.7</v>
      </c>
      <c r="E59" s="5">
        <v>-13100.3</v>
      </c>
      <c r="F59" s="5">
        <v>-14033.7</v>
      </c>
      <c r="G59" s="5">
        <f t="shared" ref="G59:G60" si="15">F59-E59</f>
        <v>-933.40000000000146</v>
      </c>
      <c r="H59" s="36">
        <f t="shared" si="14"/>
        <v>107.12502767112204</v>
      </c>
    </row>
    <row r="60" spans="1:8" ht="31.5" customHeight="1">
      <c r="A60" s="34" t="s">
        <v>36</v>
      </c>
      <c r="B60" s="22">
        <v>2123</v>
      </c>
      <c r="C60" s="5">
        <v>-0.8</v>
      </c>
      <c r="D60" s="5">
        <v>-0.8</v>
      </c>
      <c r="E60" s="5"/>
      <c r="F60" s="5">
        <v>-0.8</v>
      </c>
      <c r="G60" s="5">
        <f t="shared" si="15"/>
        <v>-0.8</v>
      </c>
      <c r="H60" s="36"/>
    </row>
    <row r="61" spans="1:8" ht="31.5" customHeight="1">
      <c r="A61" s="34" t="s">
        <v>37</v>
      </c>
      <c r="B61" s="22">
        <v>2124</v>
      </c>
      <c r="C61" s="5" t="s">
        <v>20</v>
      </c>
      <c r="D61" s="5" t="s">
        <v>20</v>
      </c>
      <c r="E61" s="5" t="s">
        <v>20</v>
      </c>
      <c r="F61" s="5" t="s">
        <v>20</v>
      </c>
      <c r="G61" s="5"/>
      <c r="H61" s="36"/>
    </row>
    <row r="62" spans="1:8" ht="84.75" customHeight="1">
      <c r="A62" s="34" t="s">
        <v>72</v>
      </c>
      <c r="B62" s="22">
        <v>2125</v>
      </c>
      <c r="C62" s="5" t="s">
        <v>20</v>
      </c>
      <c r="D62" s="5" t="s">
        <v>20</v>
      </c>
      <c r="E62" s="5" t="s">
        <v>20</v>
      </c>
      <c r="F62" s="5" t="s">
        <v>20</v>
      </c>
      <c r="G62" s="5"/>
      <c r="H62" s="36"/>
    </row>
    <row r="63" spans="1:8" ht="31.5" customHeight="1">
      <c r="A63" s="34" t="s">
        <v>32</v>
      </c>
      <c r="B63" s="22">
        <v>2126</v>
      </c>
      <c r="C63" s="5" t="s">
        <v>20</v>
      </c>
      <c r="D63" s="5" t="s">
        <v>20</v>
      </c>
      <c r="E63" s="5" t="s">
        <v>20</v>
      </c>
      <c r="F63" s="5" t="s">
        <v>20</v>
      </c>
      <c r="G63" s="5"/>
      <c r="H63" s="36"/>
    </row>
    <row r="64" spans="1:8" ht="48" customHeight="1">
      <c r="A64" s="54" t="s">
        <v>49</v>
      </c>
      <c r="B64" s="57">
        <v>2130</v>
      </c>
      <c r="C64" s="32">
        <f>SUM(C65:C67)</f>
        <v>-7038.5999999999995</v>
      </c>
      <c r="D64" s="32">
        <f t="shared" ref="D64:F64" si="16">SUM(D65:D67)</f>
        <v>-16596.900000000001</v>
      </c>
      <c r="E64" s="32">
        <f t="shared" si="16"/>
        <v>-16556.3</v>
      </c>
      <c r="F64" s="32">
        <f t="shared" si="16"/>
        <v>-16596.900000000001</v>
      </c>
      <c r="G64" s="32">
        <f>F64-E64</f>
        <v>-40.600000000002183</v>
      </c>
      <c r="H64" s="33">
        <f t="shared" si="14"/>
        <v>100.24522387248361</v>
      </c>
    </row>
    <row r="65" spans="1:8" ht="33" customHeight="1">
      <c r="A65" s="34" t="s">
        <v>33</v>
      </c>
      <c r="B65" s="22">
        <v>2131</v>
      </c>
      <c r="C65" s="5" t="s">
        <v>20</v>
      </c>
      <c r="D65" s="5" t="s">
        <v>20</v>
      </c>
      <c r="E65" s="5" t="s">
        <v>20</v>
      </c>
      <c r="F65" s="5" t="s">
        <v>20</v>
      </c>
      <c r="G65" s="32"/>
      <c r="H65" s="36"/>
    </row>
    <row r="66" spans="1:8" ht="44.25" customHeight="1">
      <c r="A66" s="34" t="s">
        <v>34</v>
      </c>
      <c r="B66" s="22">
        <v>2132</v>
      </c>
      <c r="C66" s="5">
        <v>-6825.4</v>
      </c>
      <c r="D66" s="5">
        <v>-16269.7</v>
      </c>
      <c r="E66" s="5">
        <v>-16046.3</v>
      </c>
      <c r="F66" s="5">
        <v>-16269.7</v>
      </c>
      <c r="G66" s="5">
        <f t="shared" ref="G66:G68" si="17">F66-E66</f>
        <v>-223.40000000000146</v>
      </c>
      <c r="H66" s="36">
        <f t="shared" si="14"/>
        <v>101.39222125972967</v>
      </c>
    </row>
    <row r="67" spans="1:8" ht="35.25" customHeight="1">
      <c r="A67" s="34" t="s">
        <v>35</v>
      </c>
      <c r="B67" s="22">
        <v>2133</v>
      </c>
      <c r="C67" s="5">
        <v>-213.2</v>
      </c>
      <c r="D67" s="5">
        <v>-327.2</v>
      </c>
      <c r="E67" s="5">
        <v>-510</v>
      </c>
      <c r="F67" s="5">
        <v>-327.2</v>
      </c>
      <c r="G67" s="5">
        <f t="shared" si="17"/>
        <v>182.8</v>
      </c>
      <c r="H67" s="36">
        <f t="shared" si="14"/>
        <v>64.156862745098039</v>
      </c>
    </row>
    <row r="68" spans="1:8" ht="30.75" customHeight="1" thickBot="1">
      <c r="A68" s="58" t="s">
        <v>45</v>
      </c>
      <c r="B68" s="48">
        <v>2200</v>
      </c>
      <c r="C68" s="40">
        <f>SUM(C52+C57+C64)</f>
        <v>-13365.4</v>
      </c>
      <c r="D68" s="40">
        <f>SUM(D52+D57+D64)</f>
        <v>-32061</v>
      </c>
      <c r="E68" s="40">
        <f>SUM(E52+E57+E64)</f>
        <v>-30936.3</v>
      </c>
      <c r="F68" s="40">
        <f>SUM(F52+F57+F64)</f>
        <v>-32061</v>
      </c>
      <c r="G68" s="32">
        <f t="shared" si="17"/>
        <v>-1124.7000000000007</v>
      </c>
      <c r="H68" s="41">
        <f t="shared" si="14"/>
        <v>103.63553495408307</v>
      </c>
    </row>
    <row r="69" spans="1:8" ht="33" customHeight="1">
      <c r="A69" s="59" t="s">
        <v>64</v>
      </c>
      <c r="B69" s="60"/>
      <c r="C69" s="60"/>
      <c r="D69" s="60"/>
      <c r="E69" s="60"/>
      <c r="F69" s="60"/>
      <c r="G69" s="60"/>
      <c r="H69" s="61"/>
    </row>
    <row r="70" spans="1:8" ht="27.75" customHeight="1">
      <c r="A70" s="30" t="s">
        <v>14</v>
      </c>
      <c r="B70" s="31">
        <v>4000</v>
      </c>
      <c r="C70" s="32">
        <f>SUM(C71:C77)</f>
        <v>-180.7</v>
      </c>
      <c r="D70" s="32">
        <f>SUM(D71:D77)</f>
        <v>-6799.8</v>
      </c>
      <c r="E70" s="32">
        <f>SUM(E71:E77)</f>
        <v>-9372.7000000000007</v>
      </c>
      <c r="F70" s="32">
        <f>SUM(F71:F77)</f>
        <v>-6801.8</v>
      </c>
      <c r="G70" s="32">
        <f>F70-E70</f>
        <v>2570.9000000000005</v>
      </c>
      <c r="H70" s="33">
        <f>(F70/E70)*100</f>
        <v>72.570337256073486</v>
      </c>
    </row>
    <row r="71" spans="1:8" ht="37.5" customHeight="1">
      <c r="A71" s="62" t="s">
        <v>51</v>
      </c>
      <c r="B71" s="35">
        <v>4010</v>
      </c>
      <c r="C71" s="5" t="s">
        <v>20</v>
      </c>
      <c r="D71" s="5" t="s">
        <v>20</v>
      </c>
      <c r="E71" s="5" t="s">
        <v>20</v>
      </c>
      <c r="F71" s="5" t="s">
        <v>20</v>
      </c>
      <c r="G71" s="5"/>
      <c r="H71" s="36"/>
    </row>
    <row r="72" spans="1:8" ht="48.75" customHeight="1">
      <c r="A72" s="34" t="s">
        <v>88</v>
      </c>
      <c r="B72" s="35">
        <v>4020</v>
      </c>
      <c r="C72" s="5" t="s">
        <v>20</v>
      </c>
      <c r="D72" s="5">
        <v>-730.2</v>
      </c>
      <c r="E72" s="5">
        <v>-2043.5</v>
      </c>
      <c r="F72" s="5">
        <v>-730.2</v>
      </c>
      <c r="G72" s="5">
        <f t="shared" ref="G72:G76" si="18">F72-E72</f>
        <v>1313.3</v>
      </c>
      <c r="H72" s="36">
        <f t="shared" ref="H72:H75" si="19">(F72/E72)*100</f>
        <v>35.732811353070716</v>
      </c>
    </row>
    <row r="73" spans="1:8" ht="48.75" customHeight="1">
      <c r="A73" s="34" t="s">
        <v>58</v>
      </c>
      <c r="B73" s="35">
        <v>4030</v>
      </c>
      <c r="C73" s="5" t="s">
        <v>20</v>
      </c>
      <c r="D73" s="5">
        <v>-859.6</v>
      </c>
      <c r="E73" s="5">
        <v>-1488.9</v>
      </c>
      <c r="F73" s="5">
        <v>-861.6</v>
      </c>
      <c r="G73" s="5">
        <f t="shared" si="18"/>
        <v>627.30000000000007</v>
      </c>
      <c r="H73" s="36">
        <f t="shared" si="19"/>
        <v>57.868224863993547</v>
      </c>
    </row>
    <row r="74" spans="1:8" ht="49.5" customHeight="1">
      <c r="A74" s="34" t="s">
        <v>89</v>
      </c>
      <c r="B74" s="35">
        <v>4040</v>
      </c>
      <c r="C74" s="5">
        <v>-180.7</v>
      </c>
      <c r="D74" s="5" t="s">
        <v>20</v>
      </c>
      <c r="E74" s="5">
        <v>-145</v>
      </c>
      <c r="F74" s="5"/>
      <c r="G74" s="5">
        <f t="shared" si="18"/>
        <v>145</v>
      </c>
      <c r="H74" s="36"/>
    </row>
    <row r="75" spans="1:8" ht="73.5" customHeight="1">
      <c r="A75" s="34" t="s">
        <v>52</v>
      </c>
      <c r="B75" s="35">
        <v>4050</v>
      </c>
      <c r="C75" s="5" t="s">
        <v>20</v>
      </c>
      <c r="D75" s="5">
        <v>-5210</v>
      </c>
      <c r="E75" s="5">
        <v>-5395.3</v>
      </c>
      <c r="F75" s="5">
        <v>-5210</v>
      </c>
      <c r="G75" s="5">
        <f t="shared" si="18"/>
        <v>185.30000000000018</v>
      </c>
      <c r="H75" s="36">
        <f t="shared" si="19"/>
        <v>96.565529256945865</v>
      </c>
    </row>
    <row r="76" spans="1:8" ht="36.75" customHeight="1">
      <c r="A76" s="34" t="s">
        <v>53</v>
      </c>
      <c r="B76" s="35">
        <v>4060</v>
      </c>
      <c r="C76" s="5" t="s">
        <v>20</v>
      </c>
      <c r="D76" s="5" t="s">
        <v>20</v>
      </c>
      <c r="E76" s="5">
        <v>-300</v>
      </c>
      <c r="F76" s="5"/>
      <c r="G76" s="5">
        <f t="shared" si="18"/>
        <v>300</v>
      </c>
      <c r="H76" s="36"/>
    </row>
    <row r="77" spans="1:8" ht="39.75" customHeight="1" thickBot="1">
      <c r="A77" s="63" t="s">
        <v>42</v>
      </c>
      <c r="B77" s="64">
        <v>4070</v>
      </c>
      <c r="C77" s="65" t="s">
        <v>20</v>
      </c>
      <c r="D77" s="65" t="s">
        <v>20</v>
      </c>
      <c r="E77" s="65" t="s">
        <v>20</v>
      </c>
      <c r="F77" s="65" t="s">
        <v>20</v>
      </c>
      <c r="G77" s="65"/>
      <c r="H77" s="66"/>
    </row>
    <row r="78" spans="1:8" ht="36.75" customHeight="1">
      <c r="A78" s="67" t="s">
        <v>65</v>
      </c>
      <c r="B78" s="68"/>
      <c r="C78" s="68"/>
      <c r="D78" s="68"/>
      <c r="E78" s="68"/>
      <c r="F78" s="68"/>
      <c r="G78" s="68"/>
      <c r="H78" s="69"/>
    </row>
    <row r="79" spans="1:8" ht="46.5" customHeight="1">
      <c r="A79" s="70"/>
      <c r="B79" s="71"/>
      <c r="C79" s="16" t="s">
        <v>73</v>
      </c>
      <c r="D79" s="16"/>
      <c r="E79" s="17" t="s">
        <v>78</v>
      </c>
      <c r="F79" s="18"/>
      <c r="G79" s="18"/>
      <c r="H79" s="19"/>
    </row>
    <row r="80" spans="1:8" ht="45" customHeight="1">
      <c r="A80" s="70"/>
      <c r="B80" s="71"/>
      <c r="C80" s="22" t="s">
        <v>76</v>
      </c>
      <c r="D80" s="22" t="s">
        <v>77</v>
      </c>
      <c r="E80" s="23" t="s">
        <v>66</v>
      </c>
      <c r="F80" s="23" t="s">
        <v>67</v>
      </c>
      <c r="G80" s="23" t="s">
        <v>68</v>
      </c>
      <c r="H80" s="23" t="s">
        <v>69</v>
      </c>
    </row>
    <row r="81" spans="1:9" s="4" customFormat="1" ht="86.25" customHeight="1">
      <c r="A81" s="56" t="s">
        <v>90</v>
      </c>
      <c r="B81" s="72" t="s">
        <v>23</v>
      </c>
      <c r="C81" s="73">
        <f t="shared" ref="C81:D81" si="20">SUM(C82:C84)</f>
        <v>623</v>
      </c>
      <c r="D81" s="73">
        <f t="shared" si="20"/>
        <v>685</v>
      </c>
      <c r="E81" s="73">
        <f>SUM(E82:E84)</f>
        <v>636</v>
      </c>
      <c r="F81" s="73">
        <f>SUM(F82:F84)</f>
        <v>685</v>
      </c>
      <c r="G81" s="73">
        <f>F81-E81</f>
        <v>49</v>
      </c>
      <c r="H81" s="36">
        <f>F81/E81*100</f>
        <v>107.70440251572326</v>
      </c>
    </row>
    <row r="82" spans="1:9" ht="27.75" customHeight="1">
      <c r="A82" s="37" t="s">
        <v>15</v>
      </c>
      <c r="B82" s="35" t="s">
        <v>24</v>
      </c>
      <c r="C82" s="6">
        <v>1</v>
      </c>
      <c r="D82" s="73">
        <v>1</v>
      </c>
      <c r="E82" s="73">
        <v>1</v>
      </c>
      <c r="F82" s="73">
        <v>1</v>
      </c>
      <c r="G82" s="73">
        <f t="shared" ref="G82:G96" si="21">F82-E82</f>
        <v>0</v>
      </c>
      <c r="H82" s="36">
        <f t="shared" ref="H82:H96" si="22">F82/E82*100</f>
        <v>100</v>
      </c>
    </row>
    <row r="83" spans="1:9" ht="27.75" customHeight="1">
      <c r="A83" s="37" t="s">
        <v>18</v>
      </c>
      <c r="B83" s="35" t="s">
        <v>25</v>
      </c>
      <c r="C83" s="6">
        <v>26</v>
      </c>
      <c r="D83" s="73">
        <v>25</v>
      </c>
      <c r="E83" s="73">
        <v>26</v>
      </c>
      <c r="F83" s="73">
        <v>25</v>
      </c>
      <c r="G83" s="73">
        <f t="shared" si="21"/>
        <v>-1</v>
      </c>
      <c r="H83" s="36">
        <f t="shared" si="22"/>
        <v>96.15384615384616</v>
      </c>
    </row>
    <row r="84" spans="1:9" ht="27.75" customHeight="1">
      <c r="A84" s="37" t="s">
        <v>16</v>
      </c>
      <c r="B84" s="35" t="s">
        <v>26</v>
      </c>
      <c r="C84" s="6">
        <v>596</v>
      </c>
      <c r="D84" s="73">
        <v>659</v>
      </c>
      <c r="E84" s="73">
        <v>609</v>
      </c>
      <c r="F84" s="73">
        <v>659</v>
      </c>
      <c r="G84" s="73">
        <f t="shared" si="21"/>
        <v>50</v>
      </c>
      <c r="H84" s="36">
        <f t="shared" si="22"/>
        <v>108.21018062397371</v>
      </c>
    </row>
    <row r="85" spans="1:9" ht="27.75" customHeight="1">
      <c r="A85" s="30" t="s">
        <v>59</v>
      </c>
      <c r="B85" s="31" t="s">
        <v>27</v>
      </c>
      <c r="C85" s="32">
        <f>SUM(C86:C88)</f>
        <v>32266.600000000002</v>
      </c>
      <c r="D85" s="32">
        <f t="shared" ref="D85:F85" si="23">SUM(D86:D88)</f>
        <v>77481.2</v>
      </c>
      <c r="E85" s="32">
        <f t="shared" si="23"/>
        <v>72779.7</v>
      </c>
      <c r="F85" s="32">
        <f t="shared" si="23"/>
        <v>77481.2</v>
      </c>
      <c r="G85" s="74">
        <f t="shared" si="21"/>
        <v>4701.5</v>
      </c>
      <c r="H85" s="33">
        <f t="shared" si="22"/>
        <v>106.45990571546737</v>
      </c>
    </row>
    <row r="86" spans="1:9" ht="27.75" customHeight="1">
      <c r="A86" s="37" t="s">
        <v>15</v>
      </c>
      <c r="B86" s="35">
        <v>8011</v>
      </c>
      <c r="C86" s="5">
        <v>233.7</v>
      </c>
      <c r="D86" s="5">
        <v>620.9</v>
      </c>
      <c r="E86" s="5">
        <v>450</v>
      </c>
      <c r="F86" s="5">
        <v>620.9</v>
      </c>
      <c r="G86" s="73">
        <f t="shared" si="21"/>
        <v>170.89999999999998</v>
      </c>
      <c r="H86" s="36">
        <f t="shared" si="22"/>
        <v>137.97777777777779</v>
      </c>
    </row>
    <row r="87" spans="1:9" ht="27.75" customHeight="1">
      <c r="A87" s="37" t="s">
        <v>18</v>
      </c>
      <c r="B87" s="35">
        <v>8012</v>
      </c>
      <c r="C87" s="5">
        <v>392.7</v>
      </c>
      <c r="D87" s="5">
        <v>5512.1</v>
      </c>
      <c r="E87" s="5">
        <v>3200</v>
      </c>
      <c r="F87" s="5">
        <v>5512.1</v>
      </c>
      <c r="G87" s="73">
        <f t="shared" si="21"/>
        <v>2312.1000000000004</v>
      </c>
      <c r="H87" s="36">
        <f t="shared" si="22"/>
        <v>172.25312500000001</v>
      </c>
    </row>
    <row r="88" spans="1:9" ht="27.75" customHeight="1">
      <c r="A88" s="37" t="s">
        <v>16</v>
      </c>
      <c r="B88" s="35">
        <v>8013</v>
      </c>
      <c r="C88" s="5">
        <v>31640.2</v>
      </c>
      <c r="D88" s="5">
        <v>71348.2</v>
      </c>
      <c r="E88" s="5">
        <v>69129.7</v>
      </c>
      <c r="F88" s="5">
        <v>71348.2</v>
      </c>
      <c r="G88" s="73">
        <f t="shared" si="21"/>
        <v>2218.5</v>
      </c>
      <c r="H88" s="36">
        <f t="shared" si="22"/>
        <v>103.20918505360214</v>
      </c>
    </row>
    <row r="89" spans="1:9" ht="27.75" customHeight="1">
      <c r="A89" s="30" t="s">
        <v>1</v>
      </c>
      <c r="B89" s="31">
        <v>8020</v>
      </c>
      <c r="C89" s="32">
        <f t="shared" ref="C89:F89" si="24">SUM(C90:C92)</f>
        <v>32266.600000000002</v>
      </c>
      <c r="D89" s="32">
        <f t="shared" si="24"/>
        <v>77481.2</v>
      </c>
      <c r="E89" s="32">
        <f t="shared" si="24"/>
        <v>72779.7</v>
      </c>
      <c r="F89" s="32">
        <f t="shared" si="24"/>
        <v>77481.2</v>
      </c>
      <c r="G89" s="74">
        <f t="shared" si="21"/>
        <v>4701.5</v>
      </c>
      <c r="H89" s="33">
        <f t="shared" si="22"/>
        <v>106.45990571546737</v>
      </c>
      <c r="I89" s="7"/>
    </row>
    <row r="90" spans="1:9" ht="27.75" customHeight="1">
      <c r="A90" s="37" t="s">
        <v>15</v>
      </c>
      <c r="B90" s="35">
        <v>8021</v>
      </c>
      <c r="C90" s="5">
        <v>233.7</v>
      </c>
      <c r="D90" s="5">
        <v>620.9</v>
      </c>
      <c r="E90" s="6">
        <v>450</v>
      </c>
      <c r="F90" s="5">
        <v>620.9</v>
      </c>
      <c r="G90" s="73">
        <f t="shared" si="21"/>
        <v>170.89999999999998</v>
      </c>
      <c r="H90" s="36">
        <f t="shared" si="22"/>
        <v>137.97777777777779</v>
      </c>
    </row>
    <row r="91" spans="1:9" ht="27.75" customHeight="1">
      <c r="A91" s="37" t="s">
        <v>18</v>
      </c>
      <c r="B91" s="35">
        <v>8022</v>
      </c>
      <c r="C91" s="5">
        <v>392.7</v>
      </c>
      <c r="D91" s="5">
        <v>5512.1</v>
      </c>
      <c r="E91" s="6">
        <v>3200</v>
      </c>
      <c r="F91" s="5">
        <v>5512.1</v>
      </c>
      <c r="G91" s="73">
        <f t="shared" si="21"/>
        <v>2312.1000000000004</v>
      </c>
      <c r="H91" s="36">
        <f t="shared" si="22"/>
        <v>172.25312500000001</v>
      </c>
    </row>
    <row r="92" spans="1:9" ht="27.75" customHeight="1">
      <c r="A92" s="37" t="s">
        <v>16</v>
      </c>
      <c r="B92" s="35">
        <v>8023</v>
      </c>
      <c r="C92" s="5">
        <v>31640.2</v>
      </c>
      <c r="D92" s="5">
        <v>71348.2</v>
      </c>
      <c r="E92" s="6">
        <f>E88</f>
        <v>69129.7</v>
      </c>
      <c r="F92" s="6">
        <v>71348.2</v>
      </c>
      <c r="G92" s="73">
        <f t="shared" si="21"/>
        <v>2218.5</v>
      </c>
      <c r="H92" s="36">
        <f t="shared" si="22"/>
        <v>103.20918505360214</v>
      </c>
    </row>
    <row r="93" spans="1:9" s="2" customFormat="1" ht="56.25" customHeight="1">
      <c r="A93" s="56" t="s">
        <v>41</v>
      </c>
      <c r="B93" s="72" t="s">
        <v>60</v>
      </c>
      <c r="C93" s="74">
        <f>(C89/C81)/6*1000</f>
        <v>8632.0492241840566</v>
      </c>
      <c r="D93" s="74">
        <f>(D89/D81)/6*1000</f>
        <v>18851.873479318732</v>
      </c>
      <c r="E93" s="74">
        <f>(E89/E81)/6*1000</f>
        <v>19072.248427672956</v>
      </c>
      <c r="F93" s="74">
        <f>(F89/F81)/6*1000</f>
        <v>18851.873479318732</v>
      </c>
      <c r="G93" s="74">
        <f t="shared" si="21"/>
        <v>-220.37494835422331</v>
      </c>
      <c r="H93" s="33">
        <f t="shared" si="22"/>
        <v>98.844525598594501</v>
      </c>
    </row>
    <row r="94" spans="1:9" ht="27.75" customHeight="1">
      <c r="A94" s="37" t="s">
        <v>15</v>
      </c>
      <c r="B94" s="35">
        <v>8031</v>
      </c>
      <c r="C94" s="73">
        <f t="shared" ref="C94:D96" si="25">(C90/C82)/6*1000</f>
        <v>38949.999999999993</v>
      </c>
      <c r="D94" s="73">
        <f t="shared" si="25"/>
        <v>103483.33333333333</v>
      </c>
      <c r="E94" s="73">
        <f t="shared" ref="E94:F96" si="26">(E90/E82)/6*1000</f>
        <v>75000</v>
      </c>
      <c r="F94" s="73">
        <f t="shared" si="26"/>
        <v>103483.33333333333</v>
      </c>
      <c r="G94" s="73">
        <f t="shared" si="21"/>
        <v>28483.333333333328</v>
      </c>
      <c r="H94" s="75">
        <f t="shared" si="22"/>
        <v>137.97777777777779</v>
      </c>
    </row>
    <row r="95" spans="1:9" ht="27.75" customHeight="1">
      <c r="A95" s="37" t="s">
        <v>18</v>
      </c>
      <c r="B95" s="35">
        <v>8032</v>
      </c>
      <c r="C95" s="73">
        <f t="shared" si="25"/>
        <v>2517.3076923076924</v>
      </c>
      <c r="D95" s="73">
        <f t="shared" si="25"/>
        <v>36747.333333333336</v>
      </c>
      <c r="E95" s="73">
        <f t="shared" si="26"/>
        <v>20512.820512820515</v>
      </c>
      <c r="F95" s="73">
        <f t="shared" si="26"/>
        <v>36747.333333333336</v>
      </c>
      <c r="G95" s="73">
        <f t="shared" si="21"/>
        <v>16234.51282051282</v>
      </c>
      <c r="H95" s="75">
        <f t="shared" si="22"/>
        <v>179.14324999999999</v>
      </c>
    </row>
    <row r="96" spans="1:9" ht="27.75" customHeight="1" thickBot="1">
      <c r="A96" s="76" t="s">
        <v>16</v>
      </c>
      <c r="B96" s="64">
        <v>8033</v>
      </c>
      <c r="C96" s="73">
        <f t="shared" si="25"/>
        <v>8847.930648769574</v>
      </c>
      <c r="D96" s="73">
        <f t="shared" si="25"/>
        <v>18044.562468386441</v>
      </c>
      <c r="E96" s="73">
        <f t="shared" si="26"/>
        <v>18918.910782703886</v>
      </c>
      <c r="F96" s="73">
        <f t="shared" si="26"/>
        <v>18044.562468386441</v>
      </c>
      <c r="G96" s="73">
        <f t="shared" si="21"/>
        <v>-874.34831431744533</v>
      </c>
      <c r="H96" s="75">
        <f t="shared" si="22"/>
        <v>95.378442636788606</v>
      </c>
    </row>
    <row r="97" spans="1:8" s="2" customFormat="1">
      <c r="A97" s="77"/>
      <c r="B97" s="78"/>
      <c r="C97" s="79"/>
      <c r="D97" s="80"/>
      <c r="E97" s="81"/>
      <c r="F97" s="81"/>
      <c r="G97" s="81"/>
      <c r="H97" s="81"/>
    </row>
    <row r="98" spans="1:8" s="2" customFormat="1">
      <c r="A98" s="77"/>
      <c r="B98" s="78"/>
      <c r="C98" s="79"/>
      <c r="D98" s="80"/>
      <c r="E98" s="81"/>
      <c r="F98" s="81"/>
      <c r="G98" s="81"/>
      <c r="H98" s="81"/>
    </row>
    <row r="99" spans="1:8" s="2" customFormat="1" ht="28.5" customHeight="1">
      <c r="A99" s="82" t="s">
        <v>81</v>
      </c>
      <c r="B99" s="83"/>
      <c r="C99" s="84"/>
      <c r="D99" s="85"/>
      <c r="E99" s="86"/>
      <c r="F99" s="86"/>
      <c r="G99" s="87" t="s">
        <v>80</v>
      </c>
      <c r="H99" s="87"/>
    </row>
    <row r="100" spans="1:8" s="2" customFormat="1">
      <c r="A100" s="78" t="s">
        <v>7</v>
      </c>
      <c r="B100" s="10"/>
      <c r="C100" s="88" t="s">
        <v>8</v>
      </c>
      <c r="D100" s="88"/>
      <c r="E100" s="11"/>
      <c r="F100" s="11"/>
      <c r="G100" s="89" t="s">
        <v>12</v>
      </c>
      <c r="H100" s="89"/>
    </row>
    <row r="101" spans="1:8" s="2" customFormat="1">
      <c r="A101" s="3"/>
      <c r="E101" s="1"/>
      <c r="F101" s="1"/>
      <c r="G101" s="1"/>
      <c r="H101" s="1"/>
    </row>
    <row r="102" spans="1:8" s="2" customFormat="1">
      <c r="A102" s="3"/>
      <c r="E102" s="1"/>
      <c r="F102" s="1"/>
      <c r="G102" s="1"/>
      <c r="H102" s="1"/>
    </row>
    <row r="103" spans="1:8" s="2" customFormat="1">
      <c r="A103" s="3"/>
      <c r="E103" s="1"/>
      <c r="F103" s="1"/>
      <c r="G103" s="1"/>
      <c r="H103" s="1"/>
    </row>
    <row r="104" spans="1:8" s="2" customFormat="1">
      <c r="A104" s="3"/>
      <c r="E104" s="1"/>
      <c r="F104" s="1"/>
      <c r="G104" s="1"/>
      <c r="H104" s="1"/>
    </row>
    <row r="105" spans="1:8" s="2" customFormat="1">
      <c r="A105" s="3"/>
      <c r="E105" s="1"/>
      <c r="F105" s="1"/>
      <c r="G105" s="1"/>
      <c r="H105" s="1"/>
    </row>
    <row r="106" spans="1:8" s="2" customFormat="1">
      <c r="A106" s="3"/>
      <c r="E106" s="1"/>
      <c r="F106" s="1"/>
      <c r="G106" s="1"/>
      <c r="H106" s="1"/>
    </row>
    <row r="107" spans="1:8" s="2" customFormat="1">
      <c r="A107" s="3"/>
      <c r="E107" s="1"/>
      <c r="F107" s="1"/>
      <c r="G107" s="1"/>
      <c r="H107" s="1"/>
    </row>
    <row r="108" spans="1:8" s="2" customFormat="1">
      <c r="A108" s="3"/>
      <c r="E108" s="1"/>
      <c r="F108" s="1"/>
      <c r="G108" s="1"/>
      <c r="H108" s="1"/>
    </row>
    <row r="109" spans="1:8" s="2" customFormat="1">
      <c r="A109" s="3"/>
      <c r="E109" s="1"/>
      <c r="F109" s="1"/>
      <c r="G109" s="1"/>
      <c r="H109" s="1"/>
    </row>
    <row r="110" spans="1:8" s="2" customFormat="1">
      <c r="A110" s="3"/>
      <c r="E110" s="1"/>
      <c r="F110" s="1"/>
      <c r="G110" s="1"/>
      <c r="H110" s="1"/>
    </row>
    <row r="111" spans="1:8" s="2" customFormat="1">
      <c r="A111" s="3"/>
      <c r="E111" s="1"/>
      <c r="F111" s="1"/>
      <c r="G111" s="1"/>
      <c r="H111" s="1"/>
    </row>
    <row r="112" spans="1:8" s="2" customFormat="1">
      <c r="A112" s="3"/>
      <c r="E112" s="1"/>
      <c r="F112" s="1"/>
      <c r="G112" s="1"/>
      <c r="H112" s="1"/>
    </row>
    <row r="113" spans="1:8" s="2" customFormat="1">
      <c r="A113" s="3"/>
      <c r="E113" s="1"/>
      <c r="F113" s="1"/>
      <c r="G113" s="1"/>
      <c r="H113" s="1"/>
    </row>
    <row r="114" spans="1:8" s="2" customFormat="1">
      <c r="A114" s="3"/>
      <c r="E114" s="1"/>
      <c r="F114" s="1"/>
      <c r="G114" s="1"/>
      <c r="H114" s="1"/>
    </row>
    <row r="115" spans="1:8" s="2" customFormat="1">
      <c r="A115" s="3"/>
      <c r="E115" s="1"/>
      <c r="F115" s="1"/>
      <c r="G115" s="1"/>
      <c r="H115" s="1"/>
    </row>
    <row r="116" spans="1:8" s="2" customFormat="1">
      <c r="A116" s="3"/>
      <c r="E116" s="1"/>
      <c r="F116" s="1"/>
      <c r="G116" s="1"/>
      <c r="H116" s="1"/>
    </row>
    <row r="117" spans="1:8" s="2" customFormat="1">
      <c r="A117" s="3"/>
      <c r="E117" s="1"/>
      <c r="F117" s="1"/>
      <c r="G117" s="1"/>
      <c r="H117" s="1"/>
    </row>
    <row r="118" spans="1:8" s="2" customFormat="1">
      <c r="A118" s="3"/>
      <c r="E118" s="1"/>
      <c r="F118" s="1"/>
      <c r="G118" s="1"/>
      <c r="H118" s="1"/>
    </row>
    <row r="119" spans="1:8" s="2" customFormat="1">
      <c r="A119" s="3"/>
      <c r="E119" s="1"/>
      <c r="F119" s="1"/>
      <c r="G119" s="1"/>
      <c r="H119" s="1"/>
    </row>
    <row r="120" spans="1:8" s="2" customFormat="1">
      <c r="A120" s="3"/>
      <c r="E120" s="1"/>
      <c r="F120" s="1"/>
      <c r="G120" s="1"/>
      <c r="H120" s="1"/>
    </row>
    <row r="121" spans="1:8" s="2" customFormat="1">
      <c r="A121" s="3"/>
      <c r="E121" s="1"/>
      <c r="F121" s="1"/>
      <c r="G121" s="1"/>
      <c r="H121" s="1"/>
    </row>
    <row r="122" spans="1:8" s="2" customFormat="1">
      <c r="A122" s="3"/>
      <c r="E122" s="1"/>
      <c r="F122" s="1"/>
      <c r="G122" s="1"/>
      <c r="H122" s="1"/>
    </row>
    <row r="123" spans="1:8" s="2" customFormat="1">
      <c r="A123" s="3"/>
      <c r="E123" s="1"/>
      <c r="F123" s="1"/>
      <c r="G123" s="1"/>
      <c r="H123" s="1"/>
    </row>
    <row r="124" spans="1:8" s="2" customFormat="1">
      <c r="A124" s="3"/>
      <c r="E124" s="1"/>
      <c r="F124" s="1"/>
      <c r="G124" s="1"/>
      <c r="H124" s="1"/>
    </row>
    <row r="125" spans="1:8" s="2" customFormat="1">
      <c r="A125" s="3"/>
      <c r="E125" s="1"/>
      <c r="F125" s="1"/>
      <c r="G125" s="1"/>
      <c r="H125" s="1"/>
    </row>
    <row r="126" spans="1:8" s="2" customFormat="1">
      <c r="A126" s="3"/>
      <c r="E126" s="1"/>
      <c r="F126" s="1"/>
      <c r="G126" s="1"/>
      <c r="H126" s="1"/>
    </row>
    <row r="127" spans="1:8" s="2" customFormat="1">
      <c r="A127" s="3"/>
      <c r="E127" s="1"/>
      <c r="F127" s="1"/>
      <c r="G127" s="1"/>
      <c r="H127" s="1"/>
    </row>
    <row r="128" spans="1:8" s="2" customFormat="1">
      <c r="A128" s="3"/>
      <c r="E128" s="1"/>
      <c r="F128" s="1"/>
      <c r="G128" s="1"/>
      <c r="H128" s="1"/>
    </row>
    <row r="129" spans="1:8" s="2" customFormat="1">
      <c r="A129" s="3"/>
      <c r="E129" s="1"/>
      <c r="F129" s="1"/>
      <c r="G129" s="1"/>
      <c r="H129" s="1"/>
    </row>
    <row r="130" spans="1:8" s="2" customFormat="1">
      <c r="A130" s="3"/>
      <c r="E130" s="1"/>
      <c r="F130" s="1"/>
      <c r="G130" s="1"/>
      <c r="H130" s="1"/>
    </row>
    <row r="131" spans="1:8" s="2" customFormat="1">
      <c r="A131" s="3"/>
      <c r="E131" s="1"/>
      <c r="F131" s="1"/>
      <c r="G131" s="1"/>
      <c r="H131" s="1"/>
    </row>
    <row r="132" spans="1:8" s="2" customFormat="1">
      <c r="A132" s="3"/>
      <c r="E132" s="1"/>
      <c r="F132" s="1"/>
      <c r="G132" s="1"/>
      <c r="H132" s="1"/>
    </row>
    <row r="133" spans="1:8" s="2" customFormat="1">
      <c r="A133" s="3"/>
      <c r="E133" s="1"/>
      <c r="F133" s="1"/>
      <c r="G133" s="1"/>
      <c r="H133" s="1"/>
    </row>
    <row r="134" spans="1:8" s="2" customFormat="1">
      <c r="A134" s="3"/>
      <c r="E134" s="1"/>
      <c r="F134" s="1"/>
      <c r="G134" s="1"/>
      <c r="H134" s="1"/>
    </row>
    <row r="135" spans="1:8" s="2" customFormat="1">
      <c r="A135" s="3"/>
      <c r="E135" s="1"/>
      <c r="F135" s="1"/>
      <c r="G135" s="1"/>
      <c r="H135" s="1"/>
    </row>
    <row r="136" spans="1:8" s="2" customFormat="1">
      <c r="A136" s="3"/>
      <c r="E136" s="1"/>
      <c r="F136" s="1"/>
      <c r="G136" s="1"/>
      <c r="H136" s="1"/>
    </row>
    <row r="137" spans="1:8" s="2" customFormat="1">
      <c r="A137" s="3"/>
      <c r="E137" s="1"/>
      <c r="F137" s="1"/>
      <c r="G137" s="1"/>
      <c r="H137" s="1"/>
    </row>
    <row r="138" spans="1:8" s="2" customFormat="1">
      <c r="A138" s="3"/>
      <c r="E138" s="1"/>
      <c r="F138" s="1"/>
      <c r="G138" s="1"/>
      <c r="H138" s="1"/>
    </row>
    <row r="139" spans="1:8" s="2" customFormat="1">
      <c r="A139" s="3"/>
      <c r="E139" s="1"/>
      <c r="F139" s="1"/>
      <c r="G139" s="1"/>
      <c r="H139" s="1"/>
    </row>
    <row r="140" spans="1:8" s="2" customFormat="1">
      <c r="A140" s="3"/>
      <c r="E140" s="1"/>
      <c r="F140" s="1"/>
      <c r="G140" s="1"/>
      <c r="H140" s="1"/>
    </row>
    <row r="141" spans="1:8" s="2" customFormat="1">
      <c r="A141" s="3"/>
      <c r="E141" s="1"/>
      <c r="F141" s="1"/>
      <c r="G141" s="1"/>
      <c r="H141" s="1"/>
    </row>
    <row r="142" spans="1:8" s="2" customFormat="1">
      <c r="A142" s="3"/>
      <c r="E142" s="1"/>
      <c r="F142" s="1"/>
      <c r="G142" s="1"/>
      <c r="H142" s="1"/>
    </row>
    <row r="143" spans="1:8" s="2" customFormat="1">
      <c r="A143" s="3"/>
      <c r="E143" s="1"/>
      <c r="F143" s="1"/>
      <c r="G143" s="1"/>
      <c r="H143" s="1"/>
    </row>
    <row r="144" spans="1:8" s="2" customFormat="1">
      <c r="A144" s="3"/>
      <c r="E144" s="1"/>
      <c r="F144" s="1"/>
      <c r="G144" s="1"/>
      <c r="H144" s="1"/>
    </row>
    <row r="145" spans="1:8" s="2" customFormat="1">
      <c r="A145" s="3"/>
      <c r="E145" s="1"/>
      <c r="F145" s="1"/>
      <c r="G145" s="1"/>
      <c r="H145" s="1"/>
    </row>
    <row r="146" spans="1:8" s="2" customFormat="1">
      <c r="A146" s="3"/>
      <c r="E146" s="1"/>
      <c r="F146" s="1"/>
      <c r="G146" s="1"/>
      <c r="H146" s="1"/>
    </row>
    <row r="147" spans="1:8" s="2" customFormat="1">
      <c r="A147" s="3"/>
      <c r="E147" s="1"/>
      <c r="F147" s="1"/>
      <c r="G147" s="1"/>
      <c r="H147" s="1"/>
    </row>
    <row r="148" spans="1:8" s="2" customFormat="1">
      <c r="A148" s="3"/>
      <c r="E148" s="1"/>
      <c r="F148" s="1"/>
      <c r="G148" s="1"/>
      <c r="H148" s="1"/>
    </row>
    <row r="149" spans="1:8" s="2" customFormat="1">
      <c r="A149" s="3"/>
      <c r="E149" s="1"/>
      <c r="F149" s="1"/>
      <c r="G149" s="1"/>
      <c r="H149" s="1"/>
    </row>
    <row r="150" spans="1:8" s="2" customFormat="1">
      <c r="A150" s="3"/>
      <c r="E150" s="1"/>
      <c r="F150" s="1"/>
      <c r="G150" s="1"/>
      <c r="H150" s="1"/>
    </row>
    <row r="151" spans="1:8" s="2" customFormat="1">
      <c r="A151" s="3"/>
      <c r="E151" s="1"/>
      <c r="F151" s="1"/>
      <c r="G151" s="1"/>
      <c r="H151" s="1"/>
    </row>
    <row r="152" spans="1:8" s="2" customFormat="1">
      <c r="A152" s="3"/>
      <c r="E152" s="1"/>
      <c r="F152" s="1"/>
      <c r="G152" s="1"/>
      <c r="H152" s="1"/>
    </row>
    <row r="153" spans="1:8" s="2" customFormat="1">
      <c r="A153" s="3"/>
      <c r="E153" s="1"/>
      <c r="F153" s="1"/>
      <c r="G153" s="1"/>
      <c r="H153" s="1"/>
    </row>
    <row r="154" spans="1:8" s="2" customFormat="1">
      <c r="A154" s="3"/>
      <c r="E154" s="1"/>
      <c r="F154" s="1"/>
      <c r="G154" s="1"/>
      <c r="H154" s="1"/>
    </row>
    <row r="155" spans="1:8" s="2" customFormat="1">
      <c r="A155" s="3"/>
      <c r="E155" s="1"/>
      <c r="F155" s="1"/>
      <c r="G155" s="1"/>
      <c r="H155" s="1"/>
    </row>
    <row r="156" spans="1:8" s="2" customFormat="1">
      <c r="A156" s="3"/>
      <c r="E156" s="1"/>
      <c r="F156" s="1"/>
      <c r="G156" s="1"/>
      <c r="H156" s="1"/>
    </row>
    <row r="157" spans="1:8" s="2" customFormat="1">
      <c r="A157" s="3"/>
      <c r="E157" s="1"/>
      <c r="F157" s="1"/>
      <c r="G157" s="1"/>
      <c r="H157" s="1"/>
    </row>
    <row r="158" spans="1:8" s="2" customFormat="1">
      <c r="A158" s="3"/>
      <c r="E158" s="1"/>
      <c r="F158" s="1"/>
      <c r="G158" s="1"/>
      <c r="H158" s="1"/>
    </row>
    <row r="159" spans="1:8" s="2" customFormat="1">
      <c r="A159" s="3"/>
      <c r="E159" s="1"/>
      <c r="F159" s="1"/>
      <c r="G159" s="1"/>
      <c r="H159" s="1"/>
    </row>
    <row r="160" spans="1:8" s="2" customFormat="1">
      <c r="A160" s="3"/>
      <c r="E160" s="1"/>
      <c r="F160" s="1"/>
      <c r="G160" s="1"/>
      <c r="H160" s="1"/>
    </row>
    <row r="161" spans="1:8" s="2" customFormat="1">
      <c r="A161" s="3"/>
      <c r="E161" s="1"/>
      <c r="F161" s="1"/>
      <c r="G161" s="1"/>
      <c r="H161" s="1"/>
    </row>
    <row r="162" spans="1:8" s="2" customFormat="1">
      <c r="A162" s="3"/>
      <c r="E162" s="1"/>
      <c r="F162" s="1"/>
      <c r="G162" s="1"/>
      <c r="H162" s="1"/>
    </row>
    <row r="163" spans="1:8" s="2" customFormat="1">
      <c r="A163" s="3"/>
      <c r="E163" s="1"/>
      <c r="F163" s="1"/>
      <c r="G163" s="1"/>
      <c r="H163" s="1"/>
    </row>
    <row r="164" spans="1:8" s="2" customFormat="1">
      <c r="A164" s="3"/>
      <c r="E164" s="1"/>
      <c r="F164" s="1"/>
      <c r="G164" s="1"/>
      <c r="H164" s="1"/>
    </row>
    <row r="165" spans="1:8" s="2" customFormat="1">
      <c r="A165" s="3"/>
      <c r="E165" s="1"/>
      <c r="F165" s="1"/>
      <c r="G165" s="1"/>
      <c r="H165" s="1"/>
    </row>
    <row r="166" spans="1:8" s="2" customFormat="1">
      <c r="A166" s="3"/>
      <c r="E166" s="1"/>
      <c r="F166" s="1"/>
      <c r="G166" s="1"/>
      <c r="H166" s="1"/>
    </row>
    <row r="167" spans="1:8" s="2" customFormat="1">
      <c r="A167" s="3"/>
      <c r="E167" s="1"/>
      <c r="F167" s="1"/>
      <c r="G167" s="1"/>
      <c r="H167" s="1"/>
    </row>
    <row r="168" spans="1:8" s="2" customFormat="1">
      <c r="A168" s="3"/>
      <c r="E168" s="1"/>
      <c r="F168" s="1"/>
      <c r="G168" s="1"/>
      <c r="H168" s="1"/>
    </row>
    <row r="169" spans="1:8" s="2" customFormat="1">
      <c r="A169" s="3"/>
      <c r="E169" s="1"/>
      <c r="F169" s="1"/>
      <c r="G169" s="1"/>
      <c r="H169" s="1"/>
    </row>
    <row r="170" spans="1:8" s="2" customFormat="1">
      <c r="A170" s="3"/>
      <c r="E170" s="1"/>
      <c r="F170" s="1"/>
      <c r="G170" s="1"/>
      <c r="H170" s="1"/>
    </row>
    <row r="171" spans="1:8" s="2" customFormat="1">
      <c r="A171" s="3"/>
      <c r="E171" s="1"/>
      <c r="F171" s="1"/>
      <c r="G171" s="1"/>
      <c r="H171" s="1"/>
    </row>
    <row r="172" spans="1:8" s="2" customFormat="1">
      <c r="A172" s="3"/>
      <c r="E172" s="1"/>
      <c r="F172" s="1"/>
      <c r="G172" s="1"/>
      <c r="H172" s="1"/>
    </row>
    <row r="173" spans="1:8" s="2" customFormat="1">
      <c r="A173" s="3"/>
      <c r="E173" s="1"/>
      <c r="F173" s="1"/>
      <c r="G173" s="1"/>
      <c r="H173" s="1"/>
    </row>
    <row r="174" spans="1:8" s="2" customFormat="1">
      <c r="A174" s="3"/>
      <c r="E174" s="1"/>
      <c r="F174" s="1"/>
      <c r="G174" s="1"/>
      <c r="H174" s="1"/>
    </row>
    <row r="175" spans="1:8" s="2" customFormat="1">
      <c r="A175" s="3"/>
      <c r="E175" s="1"/>
      <c r="F175" s="1"/>
      <c r="G175" s="1"/>
      <c r="H175" s="1"/>
    </row>
    <row r="176" spans="1:8" s="2" customFormat="1">
      <c r="A176" s="3"/>
      <c r="E176" s="1"/>
      <c r="F176" s="1"/>
      <c r="G176" s="1"/>
      <c r="H176" s="1"/>
    </row>
    <row r="177" spans="1:8" s="2" customFormat="1">
      <c r="A177" s="3"/>
      <c r="E177" s="1"/>
      <c r="F177" s="1"/>
      <c r="G177" s="1"/>
      <c r="H177" s="1"/>
    </row>
    <row r="178" spans="1:8" s="2" customFormat="1">
      <c r="A178" s="3"/>
      <c r="E178" s="1"/>
      <c r="F178" s="1"/>
      <c r="G178" s="1"/>
      <c r="H178" s="1"/>
    </row>
    <row r="179" spans="1:8" s="2" customFormat="1">
      <c r="A179" s="3"/>
      <c r="E179" s="1"/>
      <c r="F179" s="1"/>
      <c r="G179" s="1"/>
      <c r="H179" s="1"/>
    </row>
    <row r="180" spans="1:8" s="2" customFormat="1">
      <c r="A180" s="3"/>
      <c r="E180" s="1"/>
      <c r="F180" s="1"/>
      <c r="G180" s="1"/>
      <c r="H180" s="1"/>
    </row>
    <row r="181" spans="1:8" s="2" customFormat="1">
      <c r="A181" s="3"/>
      <c r="E181" s="1"/>
      <c r="F181" s="1"/>
      <c r="G181" s="1"/>
      <c r="H181" s="1"/>
    </row>
    <row r="182" spans="1:8" s="2" customFormat="1">
      <c r="A182" s="3"/>
      <c r="E182" s="1"/>
      <c r="F182" s="1"/>
      <c r="G182" s="1"/>
      <c r="H182" s="1"/>
    </row>
    <row r="183" spans="1:8" s="2" customFormat="1">
      <c r="A183" s="3"/>
      <c r="E183" s="1"/>
      <c r="F183" s="1"/>
      <c r="G183" s="1"/>
      <c r="H183" s="1"/>
    </row>
    <row r="184" spans="1:8" s="2" customFormat="1">
      <c r="A184" s="3"/>
      <c r="E184" s="1"/>
      <c r="F184" s="1"/>
      <c r="G184" s="1"/>
      <c r="H184" s="1"/>
    </row>
    <row r="185" spans="1:8" s="2" customFormat="1">
      <c r="A185" s="3"/>
      <c r="E185" s="1"/>
      <c r="F185" s="1"/>
      <c r="G185" s="1"/>
      <c r="H185" s="1"/>
    </row>
    <row r="186" spans="1:8" s="2" customFormat="1">
      <c r="A186" s="3"/>
      <c r="E186" s="1"/>
      <c r="F186" s="1"/>
      <c r="G186" s="1"/>
      <c r="H186" s="1"/>
    </row>
    <row r="187" spans="1:8" s="2" customFormat="1">
      <c r="A187" s="3"/>
      <c r="E187" s="1"/>
      <c r="F187" s="1"/>
      <c r="G187" s="1"/>
      <c r="H187" s="1"/>
    </row>
    <row r="188" spans="1:8" s="2" customFormat="1">
      <c r="A188" s="3"/>
      <c r="E188" s="1"/>
      <c r="F188" s="1"/>
      <c r="G188" s="1"/>
      <c r="H188" s="1"/>
    </row>
    <row r="189" spans="1:8" s="2" customFormat="1">
      <c r="A189" s="3"/>
      <c r="E189" s="1"/>
      <c r="F189" s="1"/>
      <c r="G189" s="1"/>
      <c r="H189" s="1"/>
    </row>
    <row r="190" spans="1:8" s="2" customFormat="1">
      <c r="A190" s="3"/>
      <c r="E190" s="1"/>
      <c r="F190" s="1"/>
      <c r="G190" s="1"/>
      <c r="H190" s="1"/>
    </row>
    <row r="191" spans="1:8" s="2" customFormat="1">
      <c r="A191" s="3"/>
      <c r="E191" s="1"/>
      <c r="F191" s="1"/>
      <c r="G191" s="1"/>
      <c r="H191" s="1"/>
    </row>
    <row r="192" spans="1:8" s="2" customFormat="1">
      <c r="A192" s="3"/>
      <c r="E192" s="1"/>
      <c r="F192" s="1"/>
      <c r="G192" s="1"/>
      <c r="H192" s="1"/>
    </row>
    <row r="193" spans="1:8" s="2" customFormat="1">
      <c r="A193" s="3"/>
      <c r="E193" s="1"/>
      <c r="F193" s="1"/>
      <c r="G193" s="1"/>
      <c r="H193" s="1"/>
    </row>
    <row r="194" spans="1:8" s="2" customFormat="1">
      <c r="A194" s="3"/>
      <c r="E194" s="1"/>
      <c r="F194" s="1"/>
      <c r="G194" s="1"/>
      <c r="H194" s="1"/>
    </row>
    <row r="195" spans="1:8" s="2" customFormat="1">
      <c r="A195" s="3"/>
      <c r="E195" s="1"/>
      <c r="F195" s="1"/>
      <c r="G195" s="1"/>
      <c r="H195" s="1"/>
    </row>
    <row r="196" spans="1:8" s="2" customFormat="1">
      <c r="A196" s="3"/>
      <c r="E196" s="1"/>
      <c r="F196" s="1"/>
      <c r="G196" s="1"/>
      <c r="H196" s="1"/>
    </row>
    <row r="197" spans="1:8" s="2" customFormat="1">
      <c r="A197" s="3"/>
      <c r="E197" s="1"/>
      <c r="F197" s="1"/>
      <c r="G197" s="1"/>
      <c r="H197" s="1"/>
    </row>
    <row r="198" spans="1:8" s="2" customFormat="1">
      <c r="A198" s="3"/>
      <c r="E198" s="1"/>
      <c r="F198" s="1"/>
      <c r="G198" s="1"/>
      <c r="H198" s="1"/>
    </row>
    <row r="199" spans="1:8" s="2" customFormat="1">
      <c r="A199" s="3"/>
      <c r="E199" s="1"/>
      <c r="F199" s="1"/>
      <c r="G199" s="1"/>
      <c r="H199" s="1"/>
    </row>
    <row r="200" spans="1:8" s="2" customFormat="1">
      <c r="A200" s="3"/>
      <c r="E200" s="1"/>
      <c r="F200" s="1"/>
      <c r="G200" s="1"/>
      <c r="H200" s="1"/>
    </row>
    <row r="201" spans="1:8" s="2" customFormat="1">
      <c r="A201" s="3"/>
      <c r="E201" s="1"/>
      <c r="F201" s="1"/>
      <c r="G201" s="1"/>
      <c r="H201" s="1"/>
    </row>
    <row r="202" spans="1:8" s="2" customFormat="1">
      <c r="A202" s="3"/>
      <c r="E202" s="1"/>
      <c r="F202" s="1"/>
      <c r="G202" s="1"/>
      <c r="H202" s="1"/>
    </row>
    <row r="203" spans="1:8" s="2" customFormat="1">
      <c r="A203" s="3"/>
      <c r="E203" s="1"/>
      <c r="F203" s="1"/>
      <c r="G203" s="1"/>
      <c r="H203" s="1"/>
    </row>
    <row r="204" spans="1:8" s="2" customFormat="1">
      <c r="A204" s="3"/>
      <c r="E204" s="1"/>
      <c r="F204" s="1"/>
      <c r="G204" s="1"/>
      <c r="H204" s="1"/>
    </row>
    <row r="205" spans="1:8" s="2" customFormat="1">
      <c r="A205" s="3"/>
      <c r="E205" s="1"/>
      <c r="F205" s="1"/>
      <c r="G205" s="1"/>
      <c r="H205" s="1"/>
    </row>
    <row r="206" spans="1:8" s="2" customFormat="1">
      <c r="A206" s="3"/>
      <c r="E206" s="1"/>
      <c r="F206" s="1"/>
      <c r="G206" s="1"/>
      <c r="H206" s="1"/>
    </row>
    <row r="207" spans="1:8" s="2" customFormat="1">
      <c r="A207" s="3"/>
      <c r="E207" s="1"/>
      <c r="F207" s="1"/>
      <c r="G207" s="1"/>
      <c r="H207" s="1"/>
    </row>
    <row r="208" spans="1:8" s="2" customFormat="1">
      <c r="A208" s="3"/>
      <c r="E208" s="1"/>
      <c r="F208" s="1"/>
      <c r="G208" s="1"/>
      <c r="H208" s="1"/>
    </row>
    <row r="209" spans="1:8" s="2" customFormat="1">
      <c r="A209" s="3"/>
      <c r="E209" s="1"/>
      <c r="F209" s="1"/>
      <c r="G209" s="1"/>
      <c r="H209" s="1"/>
    </row>
    <row r="210" spans="1:8" s="2" customFormat="1">
      <c r="A210" s="3"/>
      <c r="E210" s="1"/>
      <c r="F210" s="1"/>
      <c r="G210" s="1"/>
      <c r="H210" s="1"/>
    </row>
    <row r="211" spans="1:8" s="2" customFormat="1">
      <c r="A211" s="3"/>
      <c r="E211" s="1"/>
      <c r="F211" s="1"/>
      <c r="G211" s="1"/>
      <c r="H211" s="1"/>
    </row>
    <row r="212" spans="1:8" s="2" customFormat="1">
      <c r="A212" s="3"/>
      <c r="E212" s="1"/>
      <c r="F212" s="1"/>
      <c r="G212" s="1"/>
      <c r="H212" s="1"/>
    </row>
    <row r="213" spans="1:8" s="2" customFormat="1">
      <c r="A213" s="3"/>
      <c r="E213" s="1"/>
      <c r="F213" s="1"/>
      <c r="G213" s="1"/>
      <c r="H213" s="1"/>
    </row>
    <row r="214" spans="1:8" s="2" customFormat="1">
      <c r="A214" s="3"/>
      <c r="E214" s="1"/>
      <c r="F214" s="1"/>
      <c r="G214" s="1"/>
      <c r="H214" s="1"/>
    </row>
    <row r="215" spans="1:8" s="2" customFormat="1">
      <c r="A215" s="3"/>
      <c r="E215" s="1"/>
      <c r="F215" s="1"/>
      <c r="G215" s="1"/>
      <c r="H215" s="1"/>
    </row>
    <row r="216" spans="1:8" s="2" customFormat="1">
      <c r="A216" s="3"/>
      <c r="E216" s="1"/>
      <c r="F216" s="1"/>
      <c r="G216" s="1"/>
      <c r="H216" s="1"/>
    </row>
    <row r="217" spans="1:8" s="2" customFormat="1">
      <c r="A217" s="3"/>
      <c r="E217" s="1"/>
      <c r="F217" s="1"/>
      <c r="G217" s="1"/>
      <c r="H217" s="1"/>
    </row>
    <row r="218" spans="1:8" s="2" customFormat="1">
      <c r="A218" s="3"/>
      <c r="E218" s="1"/>
      <c r="F218" s="1"/>
      <c r="G218" s="1"/>
      <c r="H218" s="1"/>
    </row>
    <row r="219" spans="1:8" s="2" customFormat="1">
      <c r="A219" s="3"/>
      <c r="E219" s="1"/>
      <c r="F219" s="1"/>
      <c r="G219" s="1"/>
      <c r="H219" s="1"/>
    </row>
    <row r="220" spans="1:8" s="2" customFormat="1">
      <c r="A220" s="3"/>
      <c r="E220" s="1"/>
      <c r="F220" s="1"/>
      <c r="G220" s="1"/>
      <c r="H220" s="1"/>
    </row>
    <row r="221" spans="1:8" s="2" customFormat="1">
      <c r="A221" s="3"/>
      <c r="E221" s="1"/>
      <c r="F221" s="1"/>
      <c r="G221" s="1"/>
      <c r="H221" s="1"/>
    </row>
    <row r="222" spans="1:8" s="2" customFormat="1">
      <c r="A222" s="3"/>
      <c r="E222" s="1"/>
      <c r="F222" s="1"/>
      <c r="G222" s="1"/>
      <c r="H222" s="1"/>
    </row>
    <row r="223" spans="1:8" s="2" customFormat="1">
      <c r="A223" s="3"/>
      <c r="E223" s="1"/>
      <c r="F223" s="1"/>
      <c r="G223" s="1"/>
      <c r="H223" s="1"/>
    </row>
    <row r="224" spans="1:8" s="2" customFormat="1">
      <c r="A224" s="3"/>
      <c r="E224" s="1"/>
      <c r="F224" s="1"/>
      <c r="G224" s="1"/>
      <c r="H224" s="1"/>
    </row>
    <row r="225" spans="1:8" s="2" customFormat="1">
      <c r="A225" s="3"/>
      <c r="E225" s="1"/>
      <c r="F225" s="1"/>
      <c r="G225" s="1"/>
      <c r="H225" s="1"/>
    </row>
    <row r="226" spans="1:8" s="2" customFormat="1">
      <c r="A226" s="3"/>
      <c r="E226" s="1"/>
      <c r="F226" s="1"/>
      <c r="G226" s="1"/>
      <c r="H226" s="1"/>
    </row>
    <row r="227" spans="1:8" s="2" customFormat="1">
      <c r="A227" s="3"/>
      <c r="E227" s="1"/>
      <c r="F227" s="1"/>
      <c r="G227" s="1"/>
      <c r="H227" s="1"/>
    </row>
    <row r="228" spans="1:8" s="2" customFormat="1">
      <c r="A228" s="3"/>
      <c r="E228" s="1"/>
      <c r="F228" s="1"/>
      <c r="G228" s="1"/>
      <c r="H228" s="1"/>
    </row>
    <row r="229" spans="1:8" s="2" customFormat="1">
      <c r="A229" s="3"/>
      <c r="E229" s="1"/>
      <c r="F229" s="1"/>
      <c r="G229" s="1"/>
      <c r="H229" s="1"/>
    </row>
    <row r="230" spans="1:8" s="2" customFormat="1">
      <c r="A230" s="3"/>
      <c r="E230" s="1"/>
      <c r="F230" s="1"/>
      <c r="G230" s="1"/>
      <c r="H230" s="1"/>
    </row>
    <row r="231" spans="1:8" s="2" customFormat="1">
      <c r="A231" s="3"/>
      <c r="E231" s="1"/>
      <c r="F231" s="1"/>
      <c r="G231" s="1"/>
      <c r="H231" s="1"/>
    </row>
    <row r="232" spans="1:8" s="2" customFormat="1">
      <c r="A232" s="3"/>
      <c r="E232" s="1"/>
      <c r="F232" s="1"/>
      <c r="G232" s="1"/>
      <c r="H232" s="1"/>
    </row>
    <row r="233" spans="1:8" s="2" customFormat="1">
      <c r="A233" s="3"/>
      <c r="E233" s="1"/>
      <c r="F233" s="1"/>
      <c r="G233" s="1"/>
      <c r="H233" s="1"/>
    </row>
    <row r="234" spans="1:8" s="2" customFormat="1">
      <c r="A234" s="3"/>
      <c r="E234" s="1"/>
      <c r="F234" s="1"/>
      <c r="G234" s="1"/>
      <c r="H234" s="1"/>
    </row>
    <row r="235" spans="1:8" s="2" customFormat="1">
      <c r="A235" s="3"/>
      <c r="E235" s="1"/>
      <c r="F235" s="1"/>
      <c r="G235" s="1"/>
      <c r="H235" s="1"/>
    </row>
    <row r="236" spans="1:8" s="2" customFormat="1">
      <c r="A236" s="3"/>
      <c r="E236" s="1"/>
      <c r="F236" s="1"/>
      <c r="G236" s="1"/>
      <c r="H236" s="1"/>
    </row>
    <row r="237" spans="1:8" s="2" customFormat="1">
      <c r="A237" s="3"/>
      <c r="E237" s="1"/>
      <c r="F237" s="1"/>
      <c r="G237" s="1"/>
      <c r="H237" s="1"/>
    </row>
    <row r="238" spans="1:8" s="2" customFormat="1">
      <c r="A238" s="3"/>
      <c r="E238" s="1"/>
      <c r="F238" s="1"/>
      <c r="G238" s="1"/>
      <c r="H238" s="1"/>
    </row>
    <row r="239" spans="1:8" s="2" customFormat="1">
      <c r="A239" s="3"/>
      <c r="E239" s="1"/>
      <c r="F239" s="1"/>
      <c r="G239" s="1"/>
      <c r="H239" s="1"/>
    </row>
    <row r="240" spans="1:8" s="2" customFormat="1">
      <c r="A240" s="3"/>
      <c r="E240" s="1"/>
      <c r="F240" s="1"/>
      <c r="G240" s="1"/>
      <c r="H240" s="1"/>
    </row>
    <row r="241" spans="1:8" s="2" customFormat="1">
      <c r="A241" s="3"/>
      <c r="E241" s="1"/>
      <c r="F241" s="1"/>
      <c r="G241" s="1"/>
      <c r="H241" s="1"/>
    </row>
    <row r="242" spans="1:8" s="2" customFormat="1">
      <c r="A242" s="3"/>
      <c r="E242" s="1"/>
      <c r="F242" s="1"/>
      <c r="G242" s="1"/>
      <c r="H242" s="1"/>
    </row>
    <row r="243" spans="1:8" s="2" customFormat="1">
      <c r="A243" s="3"/>
      <c r="E243" s="1"/>
      <c r="F243" s="1"/>
      <c r="G243" s="1"/>
      <c r="H243" s="1"/>
    </row>
    <row r="244" spans="1:8" s="2" customFormat="1">
      <c r="A244" s="3"/>
      <c r="E244" s="1"/>
      <c r="F244" s="1"/>
      <c r="G244" s="1"/>
      <c r="H244" s="1"/>
    </row>
    <row r="245" spans="1:8" s="2" customFormat="1">
      <c r="A245" s="3"/>
      <c r="E245" s="1"/>
      <c r="F245" s="1"/>
      <c r="G245" s="1"/>
      <c r="H245" s="1"/>
    </row>
    <row r="246" spans="1:8" s="2" customFormat="1">
      <c r="A246" s="3"/>
      <c r="E246" s="1"/>
      <c r="F246" s="1"/>
      <c r="G246" s="1"/>
      <c r="H246" s="1"/>
    </row>
    <row r="247" spans="1:8" s="2" customFormat="1">
      <c r="A247" s="3"/>
      <c r="E247" s="1"/>
      <c r="F247" s="1"/>
      <c r="G247" s="1"/>
      <c r="H247" s="1"/>
    </row>
    <row r="248" spans="1:8" s="2" customFormat="1">
      <c r="A248" s="3"/>
      <c r="E248" s="1"/>
      <c r="F248" s="1"/>
      <c r="G248" s="1"/>
      <c r="H248" s="1"/>
    </row>
    <row r="249" spans="1:8" s="2" customFormat="1">
      <c r="A249" s="3"/>
      <c r="E249" s="1"/>
      <c r="F249" s="1"/>
      <c r="G249" s="1"/>
      <c r="H249" s="1"/>
    </row>
    <row r="250" spans="1:8" s="2" customFormat="1">
      <c r="A250" s="3"/>
      <c r="E250" s="1"/>
      <c r="F250" s="1"/>
      <c r="G250" s="1"/>
      <c r="H250" s="1"/>
    </row>
    <row r="251" spans="1:8" s="2" customFormat="1">
      <c r="A251" s="3"/>
      <c r="E251" s="1"/>
      <c r="F251" s="1"/>
      <c r="G251" s="1"/>
      <c r="H251" s="1"/>
    </row>
  </sheetData>
  <mergeCells count="17">
    <mergeCell ref="C100:D100"/>
    <mergeCell ref="G100:H100"/>
    <mergeCell ref="C99:D99"/>
    <mergeCell ref="G99:H99"/>
    <mergeCell ref="A78:H78"/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</mergeCells>
  <phoneticPr fontId="3" type="noConversion"/>
  <pageMargins left="0.59055118110236227" right="0.59055118110236227" top="0.98425196850393704" bottom="0.39370078740157483" header="0.39370078740157483" footer="0.19685039370078741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2022-09-21T07:46:56Z</cp:lastPrinted>
  <dcterms:created xsi:type="dcterms:W3CDTF">2003-03-13T16:00:22Z</dcterms:created>
  <dcterms:modified xsi:type="dcterms:W3CDTF">2022-10-07T07:17:24Z</dcterms:modified>
</cp:coreProperties>
</file>